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osknt\ユニオン造形文化財団\1助成\R7年JO\R7申請書フォーム\"/>
    </mc:Choice>
  </mc:AlternateContent>
  <xr:revisionPtr revIDLastSave="0" documentId="13_ncr:1_{B78EDD07-0068-493C-994A-FBCC2CE22252}" xr6:coauthVersionLast="47" xr6:coauthVersionMax="47" xr10:uidLastSave="{00000000-0000-0000-0000-000000000000}"/>
  <bookViews>
    <workbookView xWindow="-98" yWindow="-98" windowWidth="28996" windowHeight="15675" tabRatio="821" firstSheet="2" activeTab="2" xr2:uid="{00000000-000D-0000-FFFF-FFFF00000000}"/>
  </bookViews>
  <sheets>
    <sheet name="提出1 (原本)" sheetId="13" state="hidden" r:id="rId1"/>
    <sheet name="計算書1（原本）" sheetId="12" state="hidden" r:id="rId2"/>
    <sheet name="7在外研修助成申請書 在1" sheetId="20" r:id="rId3"/>
    <sheet name="7在外研修助成申請書 在2" sheetId="21" r:id="rId4"/>
    <sheet name="7在外研修助成申請書 在3" sheetId="22" r:id="rId5"/>
  </sheets>
  <definedNames>
    <definedName name="_xlnm.Print_Area" localSheetId="2">'7在外研修助成申請書 在1'!$A$1:$Y$46</definedName>
    <definedName name="_xlnm.Print_Area" localSheetId="3">'7在外研修助成申請書 在2'!$A$1:$Y$44</definedName>
    <definedName name="_xlnm.Print_Area" localSheetId="4">'7在外研修助成申請書 在3'!$A$1:$Y$47</definedName>
    <definedName name="_xlnm.Print_Area" localSheetId="1">'計算書1（原本）'!$A$1:$AA$68</definedName>
    <definedName name="_xlnm.Print_Area" localSheetId="0">'提出1 (原本)'!$A$4:$K$61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3" i="22" l="1"/>
  <c r="M90" i="22"/>
  <c r="M89" i="22"/>
  <c r="M88" i="22"/>
  <c r="M87" i="22"/>
  <c r="M86" i="22"/>
  <c r="A233" i="21" l="1"/>
  <c r="L180" i="21"/>
  <c r="L179" i="21"/>
  <c r="L178" i="21"/>
  <c r="L177" i="21"/>
  <c r="L176" i="21"/>
  <c r="A147" i="20"/>
  <c r="M94" i="20"/>
  <c r="M93" i="20"/>
  <c r="M92" i="20"/>
  <c r="M91" i="20"/>
  <c r="M90" i="20"/>
  <c r="K6" i="13"/>
  <c r="A7" i="13"/>
  <c r="J16" i="13"/>
  <c r="I16" i="13"/>
  <c r="K16" i="13" s="1"/>
  <c r="K55" i="13" s="1"/>
  <c r="J17" i="13"/>
  <c r="K17" i="13" s="1"/>
  <c r="I17" i="13"/>
  <c r="J18" i="13"/>
  <c r="I18" i="13"/>
  <c r="K18" i="13" s="1"/>
  <c r="J19" i="13"/>
  <c r="K19" i="13" s="1"/>
  <c r="I19" i="13"/>
  <c r="J20" i="13"/>
  <c r="K20" i="13" s="1"/>
  <c r="I20" i="13"/>
  <c r="J21" i="13"/>
  <c r="I21" i="13"/>
  <c r="K21" i="13"/>
  <c r="J22" i="13"/>
  <c r="K22" i="13" s="1"/>
  <c r="I22" i="13"/>
  <c r="J23" i="13"/>
  <c r="I23" i="13"/>
  <c r="K23" i="13"/>
  <c r="J24" i="13"/>
  <c r="I24" i="13"/>
  <c r="K24" i="13" s="1"/>
  <c r="J25" i="13"/>
  <c r="K25" i="13" s="1"/>
  <c r="I25" i="13"/>
  <c r="J26" i="13"/>
  <c r="I26" i="13"/>
  <c r="K26" i="13" s="1"/>
  <c r="J27" i="13"/>
  <c r="K27" i="13" s="1"/>
  <c r="I27" i="13"/>
  <c r="J28" i="13"/>
  <c r="I28" i="13"/>
  <c r="K28" i="13" s="1"/>
  <c r="J29" i="13"/>
  <c r="I29" i="13"/>
  <c r="K29" i="13"/>
  <c r="J30" i="13"/>
  <c r="K30" i="13" s="1"/>
  <c r="I30" i="13"/>
  <c r="J31" i="13"/>
  <c r="I31" i="13"/>
  <c r="K31" i="13"/>
  <c r="J32" i="13"/>
  <c r="I32" i="13"/>
  <c r="K32" i="13" s="1"/>
  <c r="I34" i="13"/>
  <c r="F34" i="13"/>
  <c r="J34" i="13"/>
  <c r="K34" i="13" s="1"/>
  <c r="G34" i="13"/>
  <c r="I35" i="13"/>
  <c r="F35" i="13"/>
  <c r="J35" i="13" s="1"/>
  <c r="K35" i="13" s="1"/>
  <c r="G35" i="13"/>
  <c r="I36" i="13"/>
  <c r="F36" i="13"/>
  <c r="J36" i="13"/>
  <c r="K36" i="13" s="1"/>
  <c r="G36" i="13"/>
  <c r="I37" i="13"/>
  <c r="J37" i="13" s="1"/>
  <c r="K37" i="13" s="1"/>
  <c r="F37" i="13"/>
  <c r="G37" i="13"/>
  <c r="C39" i="13"/>
  <c r="K39" i="13" s="1"/>
  <c r="G39" i="13"/>
  <c r="D39" i="13"/>
  <c r="F39" i="13" s="1"/>
  <c r="E39" i="13"/>
  <c r="I39" i="13"/>
  <c r="C40" i="13"/>
  <c r="G40" i="13"/>
  <c r="D40" i="13"/>
  <c r="E40" i="13"/>
  <c r="F40" i="13" s="1"/>
  <c r="I40" i="13"/>
  <c r="K40" i="13"/>
  <c r="C41" i="13"/>
  <c r="K41" i="13" s="1"/>
  <c r="G41" i="13"/>
  <c r="D41" i="13"/>
  <c r="E41" i="13"/>
  <c r="F41" i="13"/>
  <c r="I41" i="13"/>
  <c r="C42" i="13"/>
  <c r="G42" i="13"/>
  <c r="D42" i="13"/>
  <c r="E42" i="13"/>
  <c r="F42" i="13" s="1"/>
  <c r="I42" i="13"/>
  <c r="K42" i="13"/>
  <c r="C43" i="13"/>
  <c r="G43" i="13"/>
  <c r="D43" i="13"/>
  <c r="E43" i="13"/>
  <c r="F43" i="13"/>
  <c r="I43" i="13"/>
  <c r="K43" i="13"/>
  <c r="I44" i="13"/>
  <c r="K44" i="13" s="1"/>
  <c r="C44" i="13"/>
  <c r="I45" i="13"/>
  <c r="C45" i="13"/>
  <c r="K45" i="13"/>
  <c r="I47" i="13"/>
  <c r="J47" i="13"/>
  <c r="K47" i="13" s="1"/>
  <c r="I48" i="13"/>
  <c r="J48" i="13"/>
  <c r="K48" i="13" s="1"/>
  <c r="I49" i="13"/>
  <c r="J49" i="13"/>
  <c r="K49" i="13" s="1"/>
  <c r="I50" i="13"/>
  <c r="K50" i="13" s="1"/>
  <c r="J50" i="13"/>
  <c r="I51" i="13"/>
  <c r="K51" i="13" s="1"/>
  <c r="J51" i="13"/>
  <c r="I52" i="13"/>
  <c r="J52" i="13"/>
  <c r="K52" i="13"/>
  <c r="I53" i="13"/>
  <c r="K53" i="13" s="1"/>
  <c r="J53" i="13"/>
  <c r="I54" i="13"/>
  <c r="J54" i="13"/>
  <c r="K54" i="13"/>
  <c r="J56" i="13"/>
  <c r="K57" i="13"/>
  <c r="A13" i="13"/>
  <c r="I13" i="13"/>
  <c r="A14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4" i="13"/>
  <c r="C34" i="13"/>
  <c r="B35" i="13"/>
  <c r="C35" i="13"/>
  <c r="B36" i="13"/>
  <c r="C36" i="13"/>
  <c r="B37" i="13"/>
  <c r="C37" i="13"/>
  <c r="B39" i="13"/>
  <c r="B40" i="13"/>
  <c r="B41" i="13"/>
  <c r="B42" i="13"/>
  <c r="B43" i="13"/>
  <c r="B44" i="13"/>
  <c r="B45" i="13"/>
  <c r="G45" i="13"/>
  <c r="B47" i="13"/>
  <c r="B48" i="13"/>
  <c r="B49" i="13"/>
  <c r="B50" i="13"/>
  <c r="B51" i="13"/>
  <c r="B52" i="13"/>
  <c r="B53" i="13"/>
  <c r="B54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T15" i="12"/>
  <c r="Z15" i="12" s="1"/>
  <c r="T16" i="12"/>
  <c r="Z16" i="12" s="1"/>
  <c r="T17" i="12"/>
  <c r="Z17" i="12" s="1"/>
  <c r="T18" i="12"/>
  <c r="Z18" i="12"/>
  <c r="T19" i="12"/>
  <c r="Z19" i="12" s="1"/>
  <c r="T20" i="12"/>
  <c r="Z20" i="12" s="1"/>
  <c r="T21" i="12"/>
  <c r="Z21" i="12" s="1"/>
  <c r="T22" i="12"/>
  <c r="Z22" i="12"/>
  <c r="T23" i="12"/>
  <c r="Z23" i="12" s="1"/>
  <c r="T25" i="12"/>
  <c r="U25" i="12"/>
  <c r="W25" i="12"/>
  <c r="Z25" i="12" s="1"/>
  <c r="T26" i="12"/>
  <c r="U26" i="12"/>
  <c r="Z26" i="12" s="1"/>
  <c r="W26" i="12"/>
  <c r="T27" i="12"/>
  <c r="U27" i="12"/>
  <c r="W27" i="12"/>
  <c r="Z27" i="12" s="1"/>
  <c r="T28" i="12"/>
  <c r="U28" i="12"/>
  <c r="Z28" i="12" s="1"/>
  <c r="W28" i="12"/>
  <c r="T29" i="12"/>
  <c r="U29" i="12"/>
  <c r="W29" i="12"/>
  <c r="Z29" i="12" s="1"/>
  <c r="T30" i="12"/>
  <c r="Z30" i="12"/>
  <c r="T31" i="12"/>
  <c r="Z31" i="12" s="1"/>
  <c r="T32" i="12"/>
  <c r="Z32" i="12" s="1"/>
  <c r="T34" i="12"/>
  <c r="Z34" i="12" s="1"/>
  <c r="T35" i="12"/>
  <c r="Z35" i="12"/>
  <c r="T36" i="12"/>
  <c r="Z36" i="12" s="1"/>
  <c r="T37" i="12"/>
  <c r="Z37" i="12" s="1"/>
  <c r="T39" i="12"/>
  <c r="Z39" i="12" s="1"/>
  <c r="T40" i="12"/>
  <c r="Z40" i="12"/>
  <c r="T41" i="12"/>
  <c r="W41" i="12"/>
  <c r="Z41" i="12" s="1"/>
  <c r="T42" i="12"/>
  <c r="Z42" i="12" s="1"/>
  <c r="W42" i="12"/>
  <c r="T43" i="12"/>
  <c r="Z43" i="12" s="1"/>
  <c r="W43" i="12"/>
  <c r="T44" i="12"/>
  <c r="W44" i="12"/>
  <c r="Z44" i="12"/>
  <c r="T45" i="12"/>
  <c r="Z45" i="12" s="1"/>
  <c r="W45" i="12"/>
  <c r="T46" i="12"/>
  <c r="Z46" i="12" s="1"/>
  <c r="T47" i="12"/>
  <c r="Z47" i="12" s="1"/>
  <c r="T49" i="12"/>
  <c r="Z49" i="12" s="1"/>
  <c r="T50" i="12"/>
  <c r="Z50" i="12"/>
  <c r="T51" i="12"/>
  <c r="Z51" i="12" s="1"/>
  <c r="T52" i="12"/>
  <c r="Z52" i="12" s="1"/>
  <c r="T53" i="12"/>
  <c r="Z53" i="12" s="1"/>
  <c r="T54" i="12"/>
  <c r="Z54" i="12"/>
  <c r="T55" i="12"/>
  <c r="Z55" i="12" s="1"/>
  <c r="T56" i="12"/>
  <c r="Z56" i="12" s="1"/>
  <c r="P15" i="12"/>
  <c r="O24" i="12" s="1"/>
  <c r="P16" i="12"/>
  <c r="P17" i="12"/>
  <c r="P18" i="12"/>
  <c r="P19" i="12"/>
  <c r="P20" i="12"/>
  <c r="P21" i="12"/>
  <c r="P22" i="12"/>
  <c r="P23" i="12"/>
  <c r="P25" i="12"/>
  <c r="P26" i="12"/>
  <c r="O33" i="12" s="1"/>
  <c r="P27" i="12"/>
  <c r="P28" i="12"/>
  <c r="P29" i="12"/>
  <c r="P30" i="12"/>
  <c r="P31" i="12"/>
  <c r="P32" i="12"/>
  <c r="M34" i="12"/>
  <c r="P34" i="12" s="1"/>
  <c r="M35" i="12"/>
  <c r="P35" i="12" s="1"/>
  <c r="M36" i="12"/>
  <c r="P36" i="12" s="1"/>
  <c r="M37" i="12"/>
  <c r="P37" i="12"/>
  <c r="T38" i="12"/>
  <c r="P40" i="12"/>
  <c r="P41" i="12"/>
  <c r="P42" i="12"/>
  <c r="O48" i="12" s="1"/>
  <c r="P43" i="12"/>
  <c r="P44" i="12"/>
  <c r="P45" i="12"/>
  <c r="P46" i="12"/>
  <c r="P47" i="12"/>
  <c r="P49" i="12"/>
  <c r="P50" i="12"/>
  <c r="O57" i="12" s="1"/>
  <c r="P51" i="12"/>
  <c r="P52" i="12"/>
  <c r="P53" i="12"/>
  <c r="P54" i="12"/>
  <c r="P55" i="12"/>
  <c r="P56" i="12"/>
  <c r="K56" i="13" l="1"/>
  <c r="K58" i="13"/>
  <c r="AA58" i="12"/>
  <c r="O38" i="12"/>
  <c r="AB58" i="12" l="1"/>
  <c r="AA59" i="12"/>
  <c r="AA61" i="12" s="1"/>
  <c r="X8" i="12" s="1"/>
  <c r="O58" i="12"/>
  <c r="K59" i="13"/>
  <c r="K60" i="13"/>
  <c r="K13" i="13"/>
  <c r="T8" i="12" l="1"/>
  <c r="O59" i="12"/>
  <c r="O60" i="12"/>
  <c r="L12" i="13"/>
  <c r="J13" i="13"/>
  <c r="O61" i="12" l="1"/>
  <c r="O62" i="12" l="1"/>
  <c r="O63" i="12" s="1"/>
  <c r="O64" i="12" s="1"/>
  <c r="O65" i="12" l="1"/>
  <c r="O6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</author>
  </authors>
  <commentList>
    <comment ref="W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空欄のまま提出してください</t>
        </r>
      </text>
    </comment>
  </commentList>
</comments>
</file>

<file path=xl/sharedStrings.xml><?xml version="1.0" encoding="utf-8"?>
<sst xmlns="http://schemas.openxmlformats.org/spreadsheetml/2006/main" count="398" uniqueCount="211">
  <si>
    <t>×</t>
    <phoneticPr fontId="1"/>
  </si>
  <si>
    <t>ヶ</t>
    <phoneticPr fontId="1"/>
  </si>
  <si>
    <t>一括納入　・　分　納　・　発　送　・　預かり</t>
    <rPh sb="0" eb="2">
      <t>イッカツ</t>
    </rPh>
    <rPh sb="2" eb="4">
      <t>ノウニュウ</t>
    </rPh>
    <rPh sb="7" eb="8">
      <t>ブン</t>
    </rPh>
    <rPh sb="9" eb="10">
      <t>オサム</t>
    </rPh>
    <rPh sb="13" eb="14">
      <t>パツ</t>
    </rPh>
    <rPh sb="15" eb="16">
      <t>ソウ</t>
    </rPh>
    <rPh sb="19" eb="20">
      <t>アズ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</si>
  <si>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</si>
  <si>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</si>
  <si>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</si>
  <si>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小計⑤</t>
    <rPh sb="0" eb="2">
      <t>ショウケイ</t>
    </rPh>
    <phoneticPr fontId="1"/>
  </si>
  <si>
    <t>小計⑥</t>
    <rPh sb="0" eb="2">
      <t>ショウケイ</t>
    </rPh>
    <phoneticPr fontId="1"/>
  </si>
  <si>
    <t>G付加金額 ●+D+F</t>
    <phoneticPr fontId="1"/>
  </si>
  <si>
    <t>付加率 G/※</t>
    <phoneticPr fontId="1"/>
  </si>
  <si>
    <r>
      <rPr>
        <sz val="10"/>
        <rFont val="ＭＳ Ｐゴシック"/>
        <family val="3"/>
        <charset val="128"/>
      </rPr>
      <t>DTP</t>
    </r>
    <r>
      <rPr>
        <sz val="10"/>
        <rFont val="ＭＳ 明朝"/>
        <family val="1"/>
        <charset val="128"/>
      </rPr>
      <t>・製版・刷版</t>
    </r>
    <rPh sb="4" eb="6">
      <t>セイハン</t>
    </rPh>
    <rPh sb="7" eb="8">
      <t>サツ</t>
    </rPh>
    <rPh sb="8" eb="9">
      <t>ハン</t>
    </rPh>
    <phoneticPr fontId="1"/>
  </si>
  <si>
    <t>Ａ原価小計 ①～⑥</t>
    <rPh sb="1" eb="3">
      <t>ゲンカ</t>
    </rPh>
    <rPh sb="3" eb="5">
      <t>ショウケイ</t>
    </rPh>
    <phoneticPr fontId="1"/>
  </si>
  <si>
    <t>Ｃ小計 A+B</t>
    <rPh sb="1" eb="3">
      <t>ショウケイ</t>
    </rPh>
    <phoneticPr fontId="1"/>
  </si>
  <si>
    <t>原価小計算</t>
    <rPh sb="0" eb="2">
      <t>ゲンカ</t>
    </rPh>
    <rPh sb="2" eb="3">
      <t>ショウ</t>
    </rPh>
    <rPh sb="3" eb="5">
      <t>ケイサン</t>
    </rPh>
    <phoneticPr fontId="1"/>
  </si>
  <si>
    <r>
      <t xml:space="preserve">計算書から自動入力されますが、記載事項の変更、行詰め等は、各自直接入力して下さい </t>
    </r>
    <r>
      <rPr>
        <i/>
        <sz val="14"/>
        <rFont val="ＤＦＧ太楷書体"/>
        <family val="3"/>
        <charset val="128"/>
      </rPr>
      <t>！</t>
    </r>
    <rPh sb="0" eb="3">
      <t>ケイサンショ</t>
    </rPh>
    <rPh sb="5" eb="7">
      <t>ジドウ</t>
    </rPh>
    <rPh sb="7" eb="9">
      <t>ニュウリョク</t>
    </rPh>
    <rPh sb="15" eb="17">
      <t>キサイ</t>
    </rPh>
    <rPh sb="17" eb="19">
      <t>ジコウ</t>
    </rPh>
    <rPh sb="20" eb="22">
      <t>ヘンコウ</t>
    </rPh>
    <rPh sb="23" eb="24">
      <t>ギョウ</t>
    </rPh>
    <rPh sb="24" eb="25">
      <t>ツ</t>
    </rPh>
    <rPh sb="26" eb="27">
      <t>トウ</t>
    </rPh>
    <rPh sb="29" eb="31">
      <t>カクジ</t>
    </rPh>
    <rPh sb="31" eb="35">
      <t>チョクセツニュウリョク</t>
    </rPh>
    <rPh sb="37" eb="38">
      <t>クダ</t>
    </rPh>
    <phoneticPr fontId="2"/>
  </si>
  <si>
    <t xml:space="preserve"> 見　積　明　細　書</t>
  </si>
  <si>
    <t>見積日より30日間</t>
    <rPh sb="0" eb="3">
      <t>ミツモリビ</t>
    </rPh>
    <rPh sb="7" eb="8">
      <t>ヒ</t>
    </rPh>
    <rPh sb="8" eb="9">
      <t>アイダ</t>
    </rPh>
    <phoneticPr fontId="2"/>
  </si>
  <si>
    <t>下記金額には消費税は含まれておりません</t>
    <rPh sb="0" eb="2">
      <t>カキ</t>
    </rPh>
    <rPh sb="2" eb="4">
      <t>キンガク</t>
    </rPh>
    <rPh sb="6" eb="9">
      <t>ショウヒゼイ</t>
    </rPh>
    <rPh sb="10" eb="11">
      <t>フク</t>
    </rPh>
    <phoneticPr fontId="2"/>
  </si>
  <si>
    <t>色・版数　　　　　×　　　　　　　　　　　台数　　　　　　×　　　　　　　　単価</t>
    <rPh sb="0" eb="1">
      <t>イロ</t>
    </rPh>
    <rPh sb="2" eb="3">
      <t>ハン</t>
    </rPh>
    <rPh sb="3" eb="4">
      <t>カズ</t>
    </rPh>
    <rPh sb="21" eb="23">
      <t>ダイスウ</t>
    </rPh>
    <rPh sb="38" eb="40">
      <t>タンカ</t>
    </rPh>
    <phoneticPr fontId="1"/>
  </si>
  <si>
    <t>ﾘｽﾄ3</t>
    <phoneticPr fontId="1"/>
  </si>
  <si>
    <t>サイズ</t>
    <phoneticPr fontId="1"/>
  </si>
  <si>
    <t>ｷ/ｸ</t>
    <phoneticPr fontId="1"/>
  </si>
  <si>
    <t>B/判</t>
    <rPh sb="2" eb="3">
      <t>ハン</t>
    </rPh>
    <phoneticPr fontId="1"/>
  </si>
  <si>
    <t>A/判</t>
    <rPh sb="2" eb="3">
      <t>ハン</t>
    </rPh>
    <phoneticPr fontId="1"/>
  </si>
  <si>
    <t>ﾊﾄﾛﾝ</t>
    <phoneticPr fontId="1"/>
  </si>
  <si>
    <t>K/判</t>
    <rPh sb="2" eb="3">
      <t>ハン</t>
    </rPh>
    <phoneticPr fontId="1"/>
  </si>
  <si>
    <t>色数</t>
    <rPh sb="0" eb="1">
      <t>イロ</t>
    </rPh>
    <rPh sb="1" eb="2">
      <t>スウ</t>
    </rPh>
    <phoneticPr fontId="1"/>
  </si>
  <si>
    <t>出</t>
    <rPh sb="0" eb="1">
      <t>デ</t>
    </rPh>
    <phoneticPr fontId="1"/>
  </si>
  <si>
    <t>紙の種類</t>
    <rPh sb="0" eb="1">
      <t>カミ</t>
    </rPh>
    <rPh sb="2" eb="4">
      <t>シュルイ</t>
    </rPh>
    <phoneticPr fontId="1"/>
  </si>
  <si>
    <t>紙のｻｲｽﾞ</t>
    <rPh sb="0" eb="1">
      <t>カミ</t>
    </rPh>
    <phoneticPr fontId="2"/>
  </si>
  <si>
    <t>売値</t>
    <rPh sb="0" eb="2">
      <t>ウリネ</t>
    </rPh>
    <phoneticPr fontId="1"/>
  </si>
  <si>
    <t>枚　　数</t>
    <phoneticPr fontId="2"/>
  </si>
  <si>
    <t>㎏単価</t>
    <phoneticPr fontId="2"/>
  </si>
  <si>
    <t>印刷内容</t>
    <rPh sb="0" eb="2">
      <t>インサツ</t>
    </rPh>
    <rPh sb="2" eb="4">
      <t>ナイヨウ</t>
    </rPh>
    <phoneticPr fontId="1"/>
  </si>
  <si>
    <t>色数</t>
    <rPh sb="0" eb="1">
      <t>イロ</t>
    </rPh>
    <rPh sb="1" eb="2">
      <t>カズ</t>
    </rPh>
    <phoneticPr fontId="1"/>
  </si>
  <si>
    <t>Ｅ予想原価 C+D</t>
    <rPh sb="1" eb="3">
      <t>ヨソウ</t>
    </rPh>
    <rPh sb="3" eb="5">
      <t>ゲンカ</t>
    </rPh>
    <phoneticPr fontId="1"/>
  </si>
  <si>
    <t>1枚単価</t>
    <rPh sb="1" eb="2">
      <t>マイ</t>
    </rPh>
    <rPh sb="2" eb="4">
      <t>タンカ</t>
    </rPh>
    <phoneticPr fontId="1"/>
  </si>
  <si>
    <t>品名</t>
    <rPh sb="0" eb="2">
      <t>ヒンメイ</t>
    </rPh>
    <phoneticPr fontId="1"/>
  </si>
  <si>
    <t>担当</t>
    <rPh sb="0" eb="2">
      <t>タントウ</t>
    </rPh>
    <phoneticPr fontId="1"/>
  </si>
  <si>
    <t>外注</t>
    <rPh sb="0" eb="2">
      <t>ガイチュウ</t>
    </rPh>
    <phoneticPr fontId="1"/>
  </si>
  <si>
    <t>無</t>
    <rPh sb="0" eb="1">
      <t>ナシ</t>
    </rPh>
    <phoneticPr fontId="1"/>
  </si>
  <si>
    <t>合計</t>
  </si>
  <si>
    <t>付加</t>
    <rPh sb="0" eb="2">
      <t>フカ</t>
    </rPh>
    <phoneticPr fontId="1"/>
  </si>
  <si>
    <t>原価明細</t>
    <rPh sb="0" eb="2">
      <t>ゲンカ</t>
    </rPh>
    <rPh sb="2" eb="4">
      <t>メイサイ</t>
    </rPh>
    <phoneticPr fontId="1"/>
  </si>
  <si>
    <t>直単価</t>
    <rPh sb="0" eb="1">
      <t>チョク</t>
    </rPh>
    <rPh sb="1" eb="3">
      <t>タンカ</t>
    </rPh>
    <phoneticPr fontId="1"/>
  </si>
  <si>
    <t>ﾘｽﾄ1</t>
    <phoneticPr fontId="1"/>
  </si>
  <si>
    <t>T</t>
    <phoneticPr fontId="1"/>
  </si>
  <si>
    <t>印刷日</t>
    <rPh sb="0" eb="2">
      <t>インサツ</t>
    </rPh>
    <rPh sb="2" eb="3">
      <t>ヒ</t>
    </rPh>
    <phoneticPr fontId="1"/>
  </si>
  <si>
    <t>～</t>
    <phoneticPr fontId="1"/>
  </si>
  <si>
    <t>印　　刷</t>
    <rPh sb="0" eb="1">
      <t>イン</t>
    </rPh>
    <rPh sb="3" eb="4">
      <t>サツ</t>
    </rPh>
    <phoneticPr fontId="2"/>
  </si>
  <si>
    <t>備　　考</t>
    <rPh sb="0" eb="1">
      <t>ビ</t>
    </rPh>
    <rPh sb="3" eb="4">
      <t>コウ</t>
    </rPh>
    <phoneticPr fontId="2"/>
  </si>
  <si>
    <t>通し枚数</t>
    <rPh sb="0" eb="1">
      <t>トオ</t>
    </rPh>
    <rPh sb="2" eb="4">
      <t>マイスウ</t>
    </rPh>
    <phoneticPr fontId="1"/>
  </si>
  <si>
    <t>台数</t>
    <rPh sb="0" eb="2">
      <t>ダイスウ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</si>
  <si>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</si>
  <si>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</si>
  <si>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</si>
  <si>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　※</t>
    <rPh sb="0" eb="2">
      <t>キンガク</t>
    </rPh>
    <phoneticPr fontId="1"/>
  </si>
  <si>
    <t>印刷用計算</t>
    <rPh sb="0" eb="2">
      <t>インサツ</t>
    </rPh>
    <rPh sb="2" eb="3">
      <t>ヨウ</t>
    </rPh>
    <rPh sb="3" eb="5">
      <t>ケイサン</t>
    </rPh>
    <phoneticPr fontId="1"/>
  </si>
  <si>
    <t>版数</t>
    <rPh sb="0" eb="1">
      <t>ハン</t>
    </rPh>
    <rPh sb="1" eb="2">
      <t>スウ</t>
    </rPh>
    <phoneticPr fontId="1"/>
  </si>
  <si>
    <t>変更納期</t>
    <rPh sb="0" eb="2">
      <t>ヘンコウ</t>
    </rPh>
    <rPh sb="2" eb="4">
      <t>ノウキ</t>
    </rPh>
    <phoneticPr fontId="1"/>
  </si>
  <si>
    <t>見積明細</t>
    <rPh sb="0" eb="2">
      <t>ミツモリ</t>
    </rPh>
    <rPh sb="2" eb="4">
      <t>メイサイ</t>
    </rPh>
    <phoneticPr fontId="1"/>
  </si>
  <si>
    <t>見積日</t>
    <rPh sb="0" eb="2">
      <t>ミツモリ</t>
    </rPh>
    <rPh sb="2" eb="3">
      <t>ビ</t>
    </rPh>
    <phoneticPr fontId="1"/>
  </si>
  <si>
    <t>←計算書と同じですか？</t>
    <rPh sb="1" eb="4">
      <t>ケイサンショ</t>
    </rPh>
    <rPh sb="5" eb="6">
      <t>オナ</t>
    </rPh>
    <phoneticPr fontId="2"/>
  </si>
  <si>
    <t>項　　　　目</t>
    <rPh sb="0" eb="1">
      <t>コウ</t>
    </rPh>
    <rPh sb="5" eb="6">
      <t>メ</t>
    </rPh>
    <phoneticPr fontId="2"/>
  </si>
  <si>
    <t>数　　量</t>
    <rPh sb="0" eb="1">
      <t>カズ</t>
    </rPh>
    <rPh sb="3" eb="4">
      <t>リョウ</t>
    </rPh>
    <phoneticPr fontId="2"/>
  </si>
  <si>
    <t>金　　額</t>
  </si>
  <si>
    <t>制　　作</t>
    <rPh sb="0" eb="1">
      <t>セイ</t>
    </rPh>
    <rPh sb="3" eb="4">
      <t>サク</t>
    </rPh>
    <phoneticPr fontId="2"/>
  </si>
  <si>
    <t>数量　　　　　　　×　　　　　　単価</t>
    <rPh sb="0" eb="2">
      <t>スウリョウ</t>
    </rPh>
    <rPh sb="16" eb="18">
      <t>タンカ</t>
    </rPh>
    <phoneticPr fontId="1"/>
  </si>
  <si>
    <t>枚</t>
    <rPh sb="0" eb="1">
      <t>マイ</t>
    </rPh>
    <phoneticPr fontId="1"/>
  </si>
  <si>
    <t>＠/kg</t>
    <phoneticPr fontId="1"/>
  </si>
  <si>
    <t>＠/kg</t>
  </si>
  <si>
    <t>連断</t>
    <rPh sb="0" eb="1">
      <t>レン</t>
    </rPh>
    <rPh sb="1" eb="2">
      <t>タ</t>
    </rPh>
    <phoneticPr fontId="1"/>
  </si>
  <si>
    <t>束</t>
    <rPh sb="0" eb="1">
      <t>ソク</t>
    </rPh>
    <phoneticPr fontId="1"/>
  </si>
  <si>
    <t>ﾘｽﾄ4</t>
    <phoneticPr fontId="1"/>
  </si>
  <si>
    <t>小計</t>
  </si>
  <si>
    <t>営業費</t>
    <rPh sb="0" eb="3">
      <t>エイギョウヒ</t>
    </rPh>
    <phoneticPr fontId="1"/>
  </si>
  <si>
    <t>有</t>
    <rPh sb="0" eb="1">
      <t>ア</t>
    </rPh>
    <phoneticPr fontId="1"/>
  </si>
  <si>
    <t>値引(-)/上乗せ(+)</t>
    <rPh sb="0" eb="2">
      <t>ネビキ</t>
    </rPh>
    <rPh sb="6" eb="8">
      <t>ウワノ</t>
    </rPh>
    <phoneticPr fontId="1"/>
  </si>
  <si>
    <t>前回受注№</t>
    <rPh sb="0" eb="2">
      <t>ゼンカイ</t>
    </rPh>
    <rPh sb="2" eb="4">
      <t>ジュチュウ</t>
    </rPh>
    <phoneticPr fontId="1"/>
  </si>
  <si>
    <t>●</t>
    <phoneticPr fontId="1"/>
  </si>
  <si>
    <t>予
備</t>
    <rPh sb="0" eb="1">
      <t>ヨ</t>
    </rPh>
    <rPh sb="2" eb="3">
      <t>ビ</t>
    </rPh>
    <phoneticPr fontId="1"/>
  </si>
  <si>
    <t>縦目</t>
    <rPh sb="0" eb="1">
      <t>タテ</t>
    </rPh>
    <rPh sb="1" eb="2">
      <t>メ</t>
    </rPh>
    <phoneticPr fontId="1"/>
  </si>
  <si>
    <t>ヶ</t>
    <phoneticPr fontId="1"/>
  </si>
  <si>
    <t>ヶ</t>
  </si>
  <si>
    <t>Y</t>
    <phoneticPr fontId="1"/>
  </si>
  <si>
    <t>横目</t>
    <rPh sb="0" eb="2">
      <t>ヨコメ</t>
    </rPh>
    <phoneticPr fontId="1"/>
  </si>
  <si>
    <t>納期</t>
    <rPh sb="0" eb="2">
      <t>ノウキ</t>
    </rPh>
    <phoneticPr fontId="1"/>
  </si>
  <si>
    <t>印 刷</t>
    <rPh sb="0" eb="1">
      <t>シルシ</t>
    </rPh>
    <rPh sb="2" eb="3">
      <t>サツ</t>
    </rPh>
    <phoneticPr fontId="1"/>
  </si>
  <si>
    <t>仕上</t>
    <rPh sb="0" eb="2">
      <t>シア</t>
    </rPh>
    <phoneticPr fontId="1"/>
  </si>
  <si>
    <t xml:space="preserve">展開
</t>
    <rPh sb="0" eb="2">
      <t>テンカイ</t>
    </rPh>
    <phoneticPr fontId="1"/>
  </si>
  <si>
    <t>不要</t>
    <rPh sb="0" eb="2">
      <t>フヨウ</t>
    </rPh>
    <phoneticPr fontId="1"/>
  </si>
  <si>
    <t>担当 ：</t>
    <rPh sb="0" eb="2">
      <t>タントウ</t>
    </rPh>
    <phoneticPr fontId="1"/>
  </si>
  <si>
    <t>ﾐｽﾛｽ</t>
    <phoneticPr fontId="1"/>
  </si>
  <si>
    <t>④</t>
    <phoneticPr fontId="1"/>
  </si>
  <si>
    <t>制 作</t>
    <rPh sb="0" eb="1">
      <t>セイ</t>
    </rPh>
    <rPh sb="2" eb="3">
      <t>サク</t>
    </rPh>
    <phoneticPr fontId="1"/>
  </si>
  <si>
    <t>ﾘｽﾄ2</t>
    <phoneticPr fontId="1"/>
  </si>
  <si>
    <t>条件1</t>
    <rPh sb="0" eb="2">
      <t>ジョウケン</t>
    </rPh>
    <phoneticPr fontId="1"/>
  </si>
  <si>
    <t>青陰</t>
    <rPh sb="0" eb="1">
      <t>アオ</t>
    </rPh>
    <rPh sb="1" eb="2">
      <t>カゲ</t>
    </rPh>
    <phoneticPr fontId="1"/>
  </si>
  <si>
    <t>条件2</t>
    <rPh sb="0" eb="2">
      <t>ジョウケン</t>
    </rPh>
    <phoneticPr fontId="1"/>
  </si>
  <si>
    <t>×</t>
    <phoneticPr fontId="1"/>
  </si>
  <si>
    <t>台</t>
    <rPh sb="0" eb="1">
      <t>ダイ</t>
    </rPh>
    <phoneticPr fontId="1"/>
  </si>
  <si>
    <t>№</t>
    <phoneticPr fontId="1"/>
  </si>
  <si>
    <t>ﾘｽﾄ5</t>
    <phoneticPr fontId="1"/>
  </si>
  <si>
    <t>要</t>
    <rPh sb="0" eb="1">
      <t>ヨウ</t>
    </rPh>
    <phoneticPr fontId="1"/>
  </si>
  <si>
    <t>天野</t>
    <rPh sb="0" eb="2">
      <t>アマノ</t>
    </rPh>
    <phoneticPr fontId="1"/>
  </si>
  <si>
    <t>横野</t>
    <rPh sb="0" eb="2">
      <t>ヨコノ</t>
    </rPh>
    <phoneticPr fontId="1"/>
  </si>
  <si>
    <t>小笠原</t>
    <rPh sb="0" eb="3">
      <t>オガサワラ</t>
    </rPh>
    <phoneticPr fontId="1"/>
  </si>
  <si>
    <t>製　版　・　刷　版</t>
    <rPh sb="0" eb="1">
      <t>セイ</t>
    </rPh>
    <rPh sb="2" eb="3">
      <t>ハン</t>
    </rPh>
    <rPh sb="6" eb="7">
      <t>サツ</t>
    </rPh>
    <rPh sb="8" eb="9">
      <t>ハン</t>
    </rPh>
    <phoneticPr fontId="2"/>
  </si>
  <si>
    <t>直単価　　　　　　　　↓　　　　　　　　㎏単価</t>
    <rPh sb="0" eb="1">
      <t>チョク</t>
    </rPh>
    <rPh sb="1" eb="3">
      <t>タンカ</t>
    </rPh>
    <rPh sb="21" eb="23">
      <t>タンカ</t>
    </rPh>
    <phoneticPr fontId="1"/>
  </si>
  <si>
    <t>枚</t>
  </si>
  <si>
    <t>仕上げ・加工・その他</t>
    <rPh sb="0" eb="2">
      <t>シア</t>
    </rPh>
    <rPh sb="4" eb="6">
      <t>カコウ</t>
    </rPh>
    <rPh sb="9" eb="10">
      <t>タ</t>
    </rPh>
    <phoneticPr fontId="1"/>
  </si>
  <si>
    <t>紙厚</t>
    <rPh sb="0" eb="1">
      <t>カミ</t>
    </rPh>
    <rPh sb="1" eb="2">
      <t>アツ</t>
    </rPh>
    <phoneticPr fontId="2"/>
  </si>
  <si>
    <t>用　　紙</t>
    <rPh sb="0" eb="1">
      <t>ヨウ</t>
    </rPh>
    <rPh sb="3" eb="4">
      <t>カミ</t>
    </rPh>
    <phoneticPr fontId="2"/>
  </si>
  <si>
    <t>小　　　計</t>
    <phoneticPr fontId="2"/>
  </si>
  <si>
    <t>営業経費</t>
    <phoneticPr fontId="2"/>
  </si>
  <si>
    <t>調　　　整</t>
    <rPh sb="0" eb="1">
      <t>チョウ</t>
    </rPh>
    <rPh sb="4" eb="5">
      <t>タダシ</t>
    </rPh>
    <phoneticPr fontId="2"/>
  </si>
  <si>
    <t>　 合　　計</t>
  </si>
  <si>
    <t>　 消費税額</t>
  </si>
  <si>
    <t>　 税込金額</t>
  </si>
  <si>
    <t>松本</t>
    <rPh sb="0" eb="2">
      <t>マツモト</t>
    </rPh>
    <phoneticPr fontId="1"/>
  </si>
  <si>
    <t>堀江</t>
    <rPh sb="0" eb="2">
      <t>ホリエ</t>
    </rPh>
    <phoneticPr fontId="1"/>
  </si>
  <si>
    <t>曽我</t>
    <rPh sb="0" eb="2">
      <t>ソガ</t>
    </rPh>
    <phoneticPr fontId="1"/>
  </si>
  <si>
    <t>Ｆ予想利益 ※-E</t>
    <rPh sb="1" eb="3">
      <t>ヨソウ</t>
    </rPh>
    <rPh sb="3" eb="5">
      <t>リエキ</t>
    </rPh>
    <phoneticPr fontId="1"/>
  </si>
  <si>
    <t>金額</t>
    <rPh sb="0" eb="2">
      <t>キンガク</t>
    </rPh>
    <phoneticPr fontId="1"/>
  </si>
  <si>
    <t>小計（繰り上げなし）</t>
    <rPh sb="0" eb="2">
      <t>ショウケイ</t>
    </rPh>
    <rPh sb="3" eb="4">
      <t>ク</t>
    </rPh>
    <rPh sb="5" eb="6">
      <t>ア</t>
    </rPh>
    <phoneticPr fontId="1"/>
  </si>
  <si>
    <t>仕入金額</t>
    <rPh sb="0" eb="2">
      <t>シイレ</t>
    </rPh>
    <rPh sb="2" eb="4">
      <t>キンガク</t>
    </rPh>
    <phoneticPr fontId="1"/>
  </si>
  <si>
    <t>備 考</t>
    <rPh sb="0" eb="1">
      <t>ソノウ</t>
    </rPh>
    <rPh sb="2" eb="3">
      <t>コウ</t>
    </rPh>
    <phoneticPr fontId="1"/>
  </si>
  <si>
    <t>分 納</t>
    <rPh sb="0" eb="1">
      <t>ブン</t>
    </rPh>
    <rPh sb="2" eb="3">
      <t>ノウ</t>
    </rPh>
    <phoneticPr fontId="1"/>
  </si>
  <si>
    <t>日付</t>
    <rPh sb="0" eb="2">
      <t>ヒヅケ</t>
    </rPh>
    <phoneticPr fontId="1"/>
  </si>
  <si>
    <t>部数</t>
    <rPh sb="0" eb="2">
      <t>ブスウ</t>
    </rPh>
    <phoneticPr fontId="1"/>
  </si>
  <si>
    <t>残数</t>
    <rPh sb="0" eb="2">
      <t>ザンスウ</t>
    </rPh>
    <phoneticPr fontId="1"/>
  </si>
  <si>
    <t>ﾁｪｯｸ</t>
    <phoneticPr fontId="1"/>
  </si>
  <si>
    <t>利益率 F/※</t>
    <phoneticPr fontId="1"/>
  </si>
  <si>
    <t>品                               名</t>
    <phoneticPr fontId="2"/>
  </si>
  <si>
    <t>数      量</t>
    <phoneticPr fontId="2"/>
  </si>
  <si>
    <t>金     額(税抜)</t>
    <rPh sb="8" eb="9">
      <t>ゼイ</t>
    </rPh>
    <rPh sb="9" eb="10">
      <t>ヌ</t>
    </rPh>
    <phoneticPr fontId="2"/>
  </si>
  <si>
    <t>見積有効期限 ：</t>
    <rPh sb="0" eb="2">
      <t>ミツモリ</t>
    </rPh>
    <rPh sb="2" eb="4">
      <t>ユウコウ</t>
    </rPh>
    <rPh sb="4" eb="6">
      <t>キゲン</t>
    </rPh>
    <phoneticPr fontId="2"/>
  </si>
  <si>
    <t>受注№</t>
    <rPh sb="0" eb="2">
      <t>ジュチュウ</t>
    </rPh>
    <phoneticPr fontId="1"/>
  </si>
  <si>
    <t>様</t>
    <rPh sb="0" eb="1">
      <t>サマ</t>
    </rPh>
    <phoneticPr fontId="1"/>
  </si>
  <si>
    <t>受注日</t>
    <rPh sb="0" eb="2">
      <t>ジュチュウ</t>
    </rPh>
    <rPh sb="2" eb="3">
      <t>ヒ</t>
    </rPh>
    <phoneticPr fontId="1"/>
  </si>
  <si>
    <t>Ｂ雑費 A*5％</t>
    <rPh sb="1" eb="3">
      <t>ザッピ</t>
    </rPh>
    <phoneticPr fontId="1"/>
  </si>
  <si>
    <t>Ｄ営業費 C*20％</t>
    <rPh sb="1" eb="4">
      <t>エイギョウヒ</t>
    </rPh>
    <phoneticPr fontId="1"/>
  </si>
  <si>
    <t>注意・適用・備考</t>
    <rPh sb="0" eb="2">
      <t>チュウイ</t>
    </rPh>
    <rPh sb="3" eb="5">
      <t>テキヨウ</t>
    </rPh>
    <rPh sb="6" eb="8">
      <t>ビコウ</t>
    </rPh>
    <phoneticPr fontId="1"/>
  </si>
  <si>
    <t>外注印刷の印刷単価　　　　　　　　　　5000枚以下　　　　　　　→1色単価　　　　　　　　　　　　　5001枚以上　　　　　　　　　→1枚単価　　　　　　　　　　を換算入力</t>
    <rPh sb="0" eb="2">
      <t>ガイチュウ</t>
    </rPh>
    <rPh sb="2" eb="4">
      <t>インサツ</t>
    </rPh>
    <rPh sb="5" eb="7">
      <t>インサツ</t>
    </rPh>
    <rPh sb="7" eb="9">
      <t>タンカ</t>
    </rPh>
    <rPh sb="23" eb="24">
      <t>マイ</t>
    </rPh>
    <rPh sb="24" eb="26">
      <t>イカ</t>
    </rPh>
    <rPh sb="35" eb="36">
      <t>ショク</t>
    </rPh>
    <rPh sb="36" eb="38">
      <t>タンカ</t>
    </rPh>
    <rPh sb="55" eb="58">
      <t>マイイジョウ</t>
    </rPh>
    <rPh sb="69" eb="70">
      <t>マイ</t>
    </rPh>
    <rPh sb="70" eb="72">
      <t>タンカ</t>
    </rPh>
    <rPh sb="83" eb="85">
      <t>カンザン</t>
    </rPh>
    <rPh sb="85" eb="87">
      <t>ニュウリョク</t>
    </rPh>
    <phoneticPr fontId="1"/>
  </si>
  <si>
    <t>業務</t>
    <rPh sb="0" eb="2">
      <t>ギョウム</t>
    </rPh>
    <phoneticPr fontId="1"/>
  </si>
  <si>
    <t>用 紙</t>
    <rPh sb="0" eb="1">
      <t>ヨウ</t>
    </rPh>
    <rPh sb="2" eb="3">
      <t>カミ</t>
    </rPh>
    <phoneticPr fontId="1"/>
  </si>
  <si>
    <t>公益財団法人ユニオン造形文化財団</t>
    <rPh sb="0" eb="6">
      <t>コウエk</t>
    </rPh>
    <rPh sb="10" eb="12">
      <t>ゾウケ</t>
    </rPh>
    <rPh sb="12" eb="16">
      <t>ブンk</t>
    </rPh>
    <phoneticPr fontId="1"/>
  </si>
  <si>
    <t>性　別</t>
    <rPh sb="0" eb="3">
      <t>セイベt</t>
    </rPh>
    <phoneticPr fontId="1"/>
  </si>
  <si>
    <t>所属機関名および職名</t>
    <rPh sb="0" eb="5">
      <t>ショゾk</t>
    </rPh>
    <rPh sb="8" eb="10">
      <t>sy</t>
    </rPh>
    <phoneticPr fontId="1"/>
  </si>
  <si>
    <t>所 属 機 関 住 所</t>
    <rPh sb="0" eb="7">
      <t>ショゾk</t>
    </rPh>
    <rPh sb="8" eb="11">
      <t>ジュ</t>
    </rPh>
    <phoneticPr fontId="1"/>
  </si>
  <si>
    <t>貴財団在外研修に申請します。</t>
    <rPh sb="0" eb="1">
      <t>キ</t>
    </rPh>
    <rPh sb="1" eb="3">
      <t>ザイダン</t>
    </rPh>
    <rPh sb="3" eb="5">
      <t>ザイガイ</t>
    </rPh>
    <rPh sb="5" eb="7">
      <t>ケンシュウ</t>
    </rPh>
    <rPh sb="8" eb="10">
      <t>シンセイ</t>
    </rPh>
    <phoneticPr fontId="1"/>
  </si>
  <si>
    <t>在外研修歴(国・都市名・期間・目的等)</t>
    <rPh sb="0" eb="2">
      <t>ザイガイ</t>
    </rPh>
    <rPh sb="2" eb="4">
      <t>ケンシュウ</t>
    </rPh>
    <rPh sb="4" eb="5">
      <t>レキ</t>
    </rPh>
    <rPh sb="6" eb="7">
      <t>クニ</t>
    </rPh>
    <rPh sb="8" eb="11">
      <t>トシメイ</t>
    </rPh>
    <rPh sb="12" eb="14">
      <t>キカン</t>
    </rPh>
    <rPh sb="15" eb="17">
      <t>モクテキ</t>
    </rPh>
    <rPh sb="17" eb="18">
      <t>トウ</t>
    </rPh>
    <phoneticPr fontId="1"/>
  </si>
  <si>
    <t>学歴・職歴(最終学歴又は主要学歴)</t>
    <rPh sb="0" eb="2">
      <t>ガクレキ</t>
    </rPh>
    <rPh sb="3" eb="5">
      <t>ショクレキ</t>
    </rPh>
    <rPh sb="6" eb="8">
      <t>サイシュウ</t>
    </rPh>
    <rPh sb="8" eb="10">
      <t>ガクレキ</t>
    </rPh>
    <rPh sb="10" eb="11">
      <t>マタ</t>
    </rPh>
    <rPh sb="12" eb="14">
      <t>シュヨウ</t>
    </rPh>
    <rPh sb="14" eb="16">
      <t>ガクレキ</t>
    </rPh>
    <phoneticPr fontId="1"/>
  </si>
  <si>
    <t>活動歴・受賞歴等(活動歴は渡航歴も含みます。又、受賞歴は内外を問わずお書きください)</t>
    <rPh sb="0" eb="2">
      <t>カツドウ</t>
    </rPh>
    <rPh sb="2" eb="3">
      <t>レキ</t>
    </rPh>
    <rPh sb="4" eb="6">
      <t>ジュショウ</t>
    </rPh>
    <rPh sb="6" eb="7">
      <t>レキ</t>
    </rPh>
    <rPh sb="7" eb="8">
      <t>トウ</t>
    </rPh>
    <rPh sb="13" eb="15">
      <t>トコウ</t>
    </rPh>
    <rPh sb="15" eb="16">
      <t>レキ</t>
    </rPh>
    <rPh sb="17" eb="18">
      <t>フク</t>
    </rPh>
    <rPh sb="22" eb="23">
      <t>マタ</t>
    </rPh>
    <rPh sb="28" eb="30">
      <t>ナイガイ</t>
    </rPh>
    <rPh sb="31" eb="32">
      <t>ト</t>
    </rPh>
    <rPh sb="35" eb="36">
      <t>カ</t>
    </rPh>
    <phoneticPr fontId="1"/>
  </si>
  <si>
    <t>健 康 状 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</si>
  <si>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●研究計画の概要</t>
    <rPh sb="1" eb="3">
      <t>ケンキュウ</t>
    </rPh>
    <rPh sb="3" eb="5">
      <t>ケイカク</t>
    </rPh>
    <rPh sb="6" eb="8">
      <t>ガイヨウ</t>
    </rPh>
    <phoneticPr fontId="1"/>
  </si>
  <si>
    <t>研 修 テ ー マ</t>
    <rPh sb="0" eb="1">
      <t>ケン</t>
    </rPh>
    <rPh sb="2" eb="3">
      <t>オサム</t>
    </rPh>
    <phoneticPr fontId="1"/>
  </si>
  <si>
    <t>現 　　住 　　所</t>
    <rPh sb="0" eb="1">
      <t>ゲン</t>
    </rPh>
    <rPh sb="4" eb="5">
      <t>ジュウ</t>
    </rPh>
    <rPh sb="8" eb="9">
      <t>ショ</t>
    </rPh>
    <phoneticPr fontId="1"/>
  </si>
  <si>
    <t>外　　国　　語</t>
    <rPh sb="0" eb="1">
      <t>ソト</t>
    </rPh>
    <rPh sb="3" eb="4">
      <t>クニ</t>
    </rPh>
    <rPh sb="6" eb="7">
      <t>ゴ</t>
    </rPh>
    <phoneticPr fontId="1"/>
  </si>
  <si>
    <t>読　　む</t>
    <rPh sb="0" eb="1">
      <t>ヨ</t>
    </rPh>
    <phoneticPr fontId="1"/>
  </si>
  <si>
    <t>書　　く</t>
    <rPh sb="0" eb="1">
      <t>カ</t>
    </rPh>
    <phoneticPr fontId="1"/>
  </si>
  <si>
    <t>聞　　く</t>
    <rPh sb="0" eb="1">
      <t>キ</t>
    </rPh>
    <phoneticPr fontId="1"/>
  </si>
  <si>
    <t>話　　す</t>
    <rPh sb="0" eb="1">
      <t>ハナ</t>
    </rPh>
    <phoneticPr fontId="1"/>
  </si>
  <si>
    <t xml:space="preserve">  1．英　　　語</t>
    <rPh sb="4" eb="5">
      <t>エイ</t>
    </rPh>
    <rPh sb="8" eb="9">
      <t>ゴ</t>
    </rPh>
    <phoneticPr fontId="1"/>
  </si>
  <si>
    <t xml:space="preserve">  2．フランス語</t>
    <rPh sb="8" eb="9">
      <t>ゴ</t>
    </rPh>
    <phoneticPr fontId="1"/>
  </si>
  <si>
    <t xml:space="preserve">  3．ド イ ツ語</t>
    <rPh sb="9" eb="10">
      <t>ゴ</t>
    </rPh>
    <phoneticPr fontId="1"/>
  </si>
  <si>
    <t xml:space="preserve">  4．イタリア語</t>
    <rPh sb="8" eb="9">
      <t>ゴ</t>
    </rPh>
    <phoneticPr fontId="1"/>
  </si>
  <si>
    <t>2．既 往 歴(最近5年以内)</t>
    <rPh sb="2" eb="3">
      <t>キ</t>
    </rPh>
    <rPh sb="4" eb="5">
      <t>オウ</t>
    </rPh>
    <rPh sb="6" eb="7">
      <t>レキ</t>
    </rPh>
    <rPh sb="8" eb="10">
      <t>サイキン</t>
    </rPh>
    <rPh sb="11" eb="12">
      <t>ネン</t>
    </rPh>
    <rPh sb="12" eb="14">
      <t>イナイ</t>
    </rPh>
    <phoneticPr fontId="1"/>
  </si>
  <si>
    <t>3．現在の状態</t>
    <rPh sb="2" eb="4">
      <t>ゲンザイ</t>
    </rPh>
    <rPh sb="5" eb="7">
      <t>ジョウタイ</t>
    </rPh>
    <phoneticPr fontId="1"/>
  </si>
  <si>
    <t>　　　
　　　月～　　月
　(2/4半期)</t>
    <rPh sb="7" eb="8">
      <t>ガツ</t>
    </rPh>
    <rPh sb="11" eb="12">
      <t>ガツ</t>
    </rPh>
    <phoneticPr fontId="1"/>
  </si>
  <si>
    <t>　　　
　　　月～　　月
　(3/4半期)</t>
    <rPh sb="7" eb="8">
      <t>ガツ</t>
    </rPh>
    <rPh sb="11" eb="12">
      <t>ガツ</t>
    </rPh>
    <phoneticPr fontId="1"/>
  </si>
  <si>
    <t>　　　
　　　月～　　月
　(4/4半期)</t>
    <rPh sb="7" eb="8">
      <t>ガツ</t>
    </rPh>
    <rPh sb="11" eb="12">
      <t>ガツ</t>
    </rPh>
    <phoneticPr fontId="1"/>
  </si>
  <si>
    <t xml:space="preserve">
研修の内容と方法
　　　月～　　月
　(1/4半期)　　　　　　　　</t>
    <rPh sb="1" eb="3">
      <t>ケンシュウ</t>
    </rPh>
    <rPh sb="4" eb="6">
      <t>ナイヨウ</t>
    </rPh>
    <rPh sb="7" eb="9">
      <t>ホウホウ</t>
    </rPh>
    <phoneticPr fontId="1"/>
  </si>
  <si>
    <t>受 け 入 れ 先 と
　　　　　　　　　　　　受 け 入 れ 期 間</t>
    <rPh sb="0" eb="1">
      <t>ウ</t>
    </rPh>
    <rPh sb="4" eb="5">
      <t>イ</t>
    </rPh>
    <rPh sb="8" eb="9">
      <t>サキ</t>
    </rPh>
    <rPh sb="26" eb="27">
      <t>ウ</t>
    </rPh>
    <rPh sb="30" eb="31">
      <t>イ</t>
    </rPh>
    <rPh sb="34" eb="35">
      <t>キ</t>
    </rPh>
    <rPh sb="36" eb="37">
      <t>アイダ</t>
    </rPh>
    <phoneticPr fontId="1"/>
  </si>
  <si>
    <t>自   宅   住   所</t>
    <rPh sb="0" eb="1">
      <t>ジ</t>
    </rPh>
    <rPh sb="4" eb="5">
      <t>タク</t>
    </rPh>
    <rPh sb="8" eb="9">
      <t>ジュウ</t>
    </rPh>
    <rPh sb="12" eb="13">
      <t>ショ</t>
    </rPh>
    <phoneticPr fontId="1"/>
  </si>
  <si>
    <t>理事長 立野 純三 殿</t>
    <rPh sb="0" eb="3">
      <t>リj</t>
    </rPh>
    <rPh sb="4" eb="6">
      <t>tateンo</t>
    </rPh>
    <rPh sb="7" eb="9">
      <t>ジュン</t>
    </rPh>
    <rPh sb="10" eb="11">
      <t>ドノ</t>
    </rPh>
    <phoneticPr fontId="1"/>
  </si>
  <si>
    <t>専攻
分野</t>
    <rPh sb="0" eb="2">
      <t>センコウ</t>
    </rPh>
    <rPh sb="3" eb="5">
      <t>ブンヤ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</si>
  <si>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</si>
  <si>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</si>
  <si>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</si>
  <si>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</si>
  <si>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1.</t>
    <phoneticPr fontId="1"/>
  </si>
  <si>
    <t>身　長</t>
    <rPh sb="0" eb="1">
      <t>ミ</t>
    </rPh>
    <rPh sb="2" eb="3">
      <t>チョウ</t>
    </rPh>
    <phoneticPr fontId="1"/>
  </si>
  <si>
    <t>cm</t>
    <phoneticPr fontId="1"/>
  </si>
  <si>
    <t>体　重</t>
    <rPh sb="0" eb="1">
      <t>カラダ</t>
    </rPh>
    <rPh sb="2" eb="3">
      <t>シゲル</t>
    </rPh>
    <phoneticPr fontId="1"/>
  </si>
  <si>
    <t>kg</t>
    <phoneticPr fontId="1"/>
  </si>
  <si>
    <t>（西暦）生 年 月 日</t>
    <rPh sb="1" eb="3">
      <t>セイレキ</t>
    </rPh>
    <rPh sb="4" eb="5">
      <t>セイ</t>
    </rPh>
    <rPh sb="6" eb="7">
      <t>ネン</t>
    </rPh>
    <rPh sb="8" eb="9">
      <t>ツキ</t>
    </rPh>
    <rPh sb="10" eb="11">
      <t>ヒ</t>
    </rPh>
    <phoneticPr fontId="1"/>
  </si>
  <si>
    <t>　5.（　　　　）</t>
    <phoneticPr fontId="1"/>
  </si>
  <si>
    <t>語学能力自己評価　A(十分できる）　B(だいたいできる）　C(ほとんどできない)の3段階で記入してください。</t>
    <rPh sb="0" eb="2">
      <t>ゴガク</t>
    </rPh>
    <rPh sb="2" eb="4">
      <t>ノウリョク</t>
    </rPh>
    <rPh sb="4" eb="6">
      <t>ジコ</t>
    </rPh>
    <rPh sb="6" eb="8">
      <t>ヒョウカ</t>
    </rPh>
    <rPh sb="11" eb="13">
      <t>ジュウブン</t>
    </rPh>
    <rPh sb="42" eb="44">
      <t>ダンカイ</t>
    </rPh>
    <rPh sb="45" eb="47">
      <t>キニュウ</t>
    </rPh>
    <phoneticPr fontId="1"/>
  </si>
  <si>
    <t>TEL:</t>
    <phoneticPr fontId="1"/>
  </si>
  <si>
    <t>FAX:</t>
    <phoneticPr fontId="1"/>
  </si>
  <si>
    <t>E-mail:</t>
    <phoneticPr fontId="1"/>
  </si>
  <si>
    <t>携帯:</t>
    <rPh sb="0" eb="2">
      <t>ケイタイ</t>
    </rPh>
    <phoneticPr fontId="1"/>
  </si>
  <si>
    <t>申 請 者 氏 名</t>
    <rPh sb="0" eb="1">
      <t>サル</t>
    </rPh>
    <rPh sb="2" eb="3">
      <t>ショウ</t>
    </rPh>
    <rPh sb="4" eb="5">
      <t>シャ</t>
    </rPh>
    <rPh sb="6" eb="7">
      <t>シ</t>
    </rPh>
    <rPh sb="8" eb="9">
      <t>メイ</t>
    </rPh>
    <phoneticPr fontId="1"/>
  </si>
  <si>
    <t>フ　リ　ガ　ナ</t>
    <phoneticPr fontId="1"/>
  </si>
  <si>
    <t>申請番号</t>
    <rPh sb="0" eb="2">
      <t>シンセイ</t>
    </rPh>
    <rPh sb="2" eb="4">
      <t>バンゴウ</t>
    </rPh>
    <phoneticPr fontId="1"/>
  </si>
  <si>
    <t>（在外研修 全体計画）</t>
    <rPh sb="3" eb="5">
      <t>ケンシュウ</t>
    </rPh>
    <rPh sb="6" eb="8">
      <t>ゼンタイ</t>
    </rPh>
    <rPh sb="8" eb="10">
      <t>ケイカク</t>
    </rPh>
    <phoneticPr fontId="1"/>
  </si>
  <si>
    <t>現　  住  　所</t>
    <rPh sb="0" eb="1">
      <t>ゲン</t>
    </rPh>
    <rPh sb="4" eb="5">
      <t>スミ</t>
    </rPh>
    <rPh sb="8" eb="9">
      <t>ショ</t>
    </rPh>
    <phoneticPr fontId="1"/>
  </si>
  <si>
    <t>連  絡 先 住 所</t>
    <rPh sb="0" eb="1">
      <t>レン</t>
    </rPh>
    <rPh sb="3" eb="4">
      <t>カラ</t>
    </rPh>
    <rPh sb="5" eb="6">
      <t>サキ</t>
    </rPh>
    <rPh sb="7" eb="8">
      <t>スミ</t>
    </rPh>
    <rPh sb="9" eb="10">
      <t>ショ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</si>
  <si>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</si>
  <si>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</si>
  <si>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7-</t>
    <phoneticPr fontId="1"/>
  </si>
  <si>
    <t xml:space="preserve">       令和 7年度</t>
    <phoneticPr fontId="1"/>
  </si>
  <si>
    <t>令和7年</t>
    <rPh sb="0" eb="2">
      <t>レイワ</t>
    </rPh>
    <rPh sb="3" eb="4">
      <t>ネン</t>
    </rPh>
    <phoneticPr fontId="1"/>
  </si>
  <si>
    <t xml:space="preserve">  公益財団法人ユニオン造形文化財団</t>
    <rPh sb="2" eb="8">
      <t>コウエキザイダンホウジン</t>
    </rPh>
    <rPh sb="12" eb="18">
      <t>ゾウケイブンカザイダン</t>
    </rPh>
    <phoneticPr fontId="1"/>
  </si>
  <si>
    <t>※任意</t>
    <rPh sb="1" eb="3">
      <t>ニンイ</t>
    </rPh>
    <phoneticPr fontId="1"/>
  </si>
  <si>
    <t>※任意</t>
    <phoneticPr fontId="1"/>
  </si>
  <si>
    <r>
      <t>&lt;在外研修</t>
    </r>
    <r>
      <rPr>
        <b/>
        <sz val="11"/>
        <rFont val="BIZ UD明朝 Medium"/>
        <family val="1"/>
        <charset val="128"/>
      </rPr>
      <t xml:space="preserve"> </t>
    </r>
    <r>
      <rPr>
        <b/>
        <sz val="24"/>
        <rFont val="BIZ UD明朝 Medium"/>
        <family val="1"/>
        <charset val="128"/>
      </rPr>
      <t>助成</t>
    </r>
    <r>
      <rPr>
        <b/>
        <sz val="11"/>
        <rFont val="BIZ UD明朝 Medium"/>
        <family val="1"/>
        <charset val="128"/>
      </rPr>
      <t xml:space="preserve">  </t>
    </r>
    <r>
      <rPr>
        <b/>
        <sz val="24"/>
        <rFont val="BIZ UD明朝 Medium"/>
        <family val="1"/>
        <charset val="128"/>
      </rPr>
      <t>申請書&gt;</t>
    </r>
    <rPh sb="3" eb="5">
      <t>ケンシュウ</t>
    </rPh>
    <phoneticPr fontId="1"/>
  </si>
  <si>
    <t>令和 7年</t>
    <rPh sb="0" eb="2">
      <t>レイワ</t>
    </rPh>
    <rPh sb="4" eb="5">
      <t>ネン</t>
    </rPh>
    <phoneticPr fontId="1"/>
  </si>
  <si>
    <t xml:space="preserve">   公益財団法人ユニオン造形文化財団</t>
    <phoneticPr fontId="1"/>
  </si>
  <si>
    <r>
      <t xml:space="preserve">写　真 
</t>
    </r>
    <r>
      <rPr>
        <sz val="10"/>
        <rFont val="BIZ UD明朝 Medium"/>
        <family val="1"/>
        <charset val="128"/>
      </rPr>
      <t>(3.5×4.5cm)　</t>
    </r>
    <r>
      <rPr>
        <sz val="12"/>
        <rFont val="BIZ UD明朝 Medium"/>
        <family val="1"/>
        <charset val="128"/>
      </rPr>
      <t>　　　　　　　　　</t>
    </r>
    <rPh sb="0" eb="1">
      <t>シャ</t>
    </rPh>
    <rPh sb="2" eb="3">
      <t>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</si>
</sst>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¥&quot;#,##0;[Red]&quot;¥&quot;\-#,##0"/>
    <numFmt numFmtId="176" formatCode="#,##0;&quot;△ &quot;#,##0"/>
    <numFmt numFmtId="177" formatCode="#,##0\ &quot;円&quot;;&quot;▲ &quot;#,##0\ &quot;円&quot;"/>
    <numFmt numFmtId="178" formatCode="0.0%"/>
    <numFmt numFmtId="179" formatCode="000"/>
    <numFmt numFmtId="180" formatCode="0000000"/>
    <numFmt numFmtId="181" formatCode="#,##0_ "/>
    <numFmt numFmtId="182" formatCode="&quot;＠&quot;\ #,##0.000_ "/>
    <numFmt numFmtId="183" formatCode="#,##0_);[Red]\(#,##0\)"/>
    <numFmt numFmtId="184" formatCode="&quot;●&quot;"/>
    <numFmt numFmtId="185" formatCode="#,##0.0;&quot;△ &quot;#,##0.0"/>
    <numFmt numFmtId="186" formatCode="#,##0\ &quot;自&quot;&quot;社&quot;;&quot;△ &quot;#,##0\ &quot;自&quot;&quot;社&quot;"/>
    <numFmt numFmtId="187" formatCode="0&quot;丁&quot;"/>
    <numFmt numFmtId="188" formatCode="0&quot;台&quot;"/>
    <numFmt numFmtId="189" formatCode="#,##0.0&quot;kg&quot;;&quot;△ &quot;#,##0.0&quot;kg&quot;"/>
    <numFmt numFmtId="190" formatCode="#,##0&quot;枚&quot;;&quot;△ &quot;#,##0&quot;枚&quot;"/>
    <numFmt numFmtId="191" formatCode="#,##0;&quot;▲ &quot;#,##0"/>
    <numFmt numFmtId="192" formatCode="&quot;営&quot;&quot;業&quot;&quot;費&quot;\ \ 0.0%"/>
    <numFmt numFmtId="193" formatCode="#,##0_ &quot;円&quot;"/>
    <numFmt numFmtId="194" formatCode="@\ &quot;御中&quot;"/>
    <numFmt numFmtId="195" formatCode="yyyy&quot;年&quot;m&quot;月&quot;d&quot;日&quot;;@"/>
    <numFmt numFmtId="196" formatCode="#\ ?/6"/>
    <numFmt numFmtId="197" formatCode="#;\-#;&quot;0&quot;;@"/>
    <numFmt numFmtId="198" formatCode="m/d;@"/>
    <numFmt numFmtId="199" formatCode="#,##0.0_ ;[Red]\-#,##0.0\ "/>
    <numFmt numFmtId="200" formatCode="#,##0.0_ "/>
    <numFmt numFmtId="201" formatCode="#,##0.00;&quot;△ &quot;#,##0.00"/>
    <numFmt numFmtId="202" formatCode="0.0_);[Red]\(0.0\)"/>
    <numFmt numFmtId="203" formatCode="#,##0.00_ ;[Red]\-#,##0.00\ "/>
    <numFmt numFmtId="204" formatCode="#,##0_ ;[Red]\-#,##0\ "/>
    <numFmt numFmtId="205" formatCode="[&lt;=999]000;[&lt;=9999]000\-00;000\-0000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ＤＦＧ太楷書体"/>
      <family val="3"/>
      <charset val="128"/>
    </font>
    <font>
      <i/>
      <sz val="14"/>
      <name val="ＤＦＧ太楷書体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2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2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"/>
      <name val="BIZ UD明朝 Medium"/>
      <family val="1"/>
      <charset val="128"/>
    </font>
    <font>
      <sz val="20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4.9989318521683403E-2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/>
    <xf numFmtId="0" fontId="11" fillId="0" borderId="0"/>
  </cellStyleXfs>
  <cellXfs count="844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3" fontId="3" fillId="0" borderId="7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9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9" fontId="7" fillId="0" borderId="13" xfId="0" applyNumberFormat="1" applyFont="1" applyBorder="1" applyAlignment="1">
      <alignment vertical="center"/>
    </xf>
    <xf numFmtId="0" fontId="7" fillId="0" borderId="14" xfId="0" quotePrefix="1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vertical="center"/>
    </xf>
    <xf numFmtId="178" fontId="7" fillId="0" borderId="10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0" xfId="0" applyFont="1" applyFill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1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20" xfId="0" applyNumberFormat="1" applyFont="1" applyBorder="1" applyAlignment="1" applyProtection="1">
      <alignment vertical="center" shrinkToFit="1"/>
      <protection locked="0"/>
    </xf>
    <xf numFmtId="188" fontId="9" fillId="0" borderId="21" xfId="0" applyNumberFormat="1" applyFont="1" applyBorder="1" applyAlignment="1">
      <alignment vertical="center" shrinkToFit="1"/>
    </xf>
    <xf numFmtId="176" fontId="9" fillId="0" borderId="20" xfId="0" applyNumberFormat="1" applyFont="1" applyBorder="1" applyAlignment="1" applyProtection="1">
      <alignment vertical="center" shrinkToFit="1"/>
      <protection locked="0"/>
    </xf>
    <xf numFmtId="6" fontId="7" fillId="0" borderId="14" xfId="0" applyNumberFormat="1" applyFont="1" applyBorder="1" applyAlignment="1" applyProtection="1">
      <alignment horizontal="center" vertical="center" shrinkToFit="1"/>
      <protection locked="0"/>
    </xf>
    <xf numFmtId="6" fontId="7" fillId="0" borderId="22" xfId="0" applyNumberFormat="1" applyFont="1" applyBorder="1" applyAlignment="1" applyProtection="1">
      <alignment horizontal="center" vertical="center" shrinkToFit="1"/>
      <protection locked="0"/>
    </xf>
    <xf numFmtId="6" fontId="7" fillId="0" borderId="23" xfId="0" applyNumberFormat="1" applyFont="1" applyBorder="1" applyAlignment="1" applyProtection="1">
      <alignment horizontal="center" vertical="center" shrinkToFit="1"/>
      <protection locked="0"/>
    </xf>
    <xf numFmtId="6" fontId="7" fillId="0" borderId="15" xfId="0" applyNumberFormat="1" applyFont="1" applyBorder="1" applyAlignment="1" applyProtection="1">
      <alignment horizontal="center" vertical="center" shrinkToFit="1"/>
      <protection locked="0"/>
    </xf>
    <xf numFmtId="6" fontId="7" fillId="0" borderId="19" xfId="0" applyNumberFormat="1" applyFont="1" applyBorder="1" applyAlignment="1" applyProtection="1">
      <alignment horizontal="center" vertical="center" shrinkToFit="1"/>
      <protection locked="0"/>
    </xf>
    <xf numFmtId="184" fontId="7" fillId="0" borderId="24" xfId="0" applyNumberFormat="1" applyFont="1" applyBorder="1" applyAlignment="1" applyProtection="1">
      <alignment horizontal="center" vertical="center" shrinkToFit="1"/>
      <protection locked="0"/>
    </xf>
    <xf numFmtId="184" fontId="7" fillId="0" borderId="15" xfId="0" applyNumberFormat="1" applyFont="1" applyBorder="1" applyAlignment="1" applyProtection="1">
      <alignment horizontal="center" vertical="center" shrinkToFit="1"/>
      <protection locked="0"/>
    </xf>
    <xf numFmtId="184" fontId="7" fillId="0" borderId="18" xfId="0" applyNumberFormat="1" applyFont="1" applyBorder="1" applyAlignment="1" applyProtection="1">
      <alignment horizontal="center" vertical="center" shrinkToFit="1"/>
      <protection locked="0"/>
    </xf>
    <xf numFmtId="184" fontId="7" fillId="0" borderId="25" xfId="0" applyNumberFormat="1" applyFont="1" applyBorder="1" applyAlignment="1" applyProtection="1">
      <alignment horizontal="center" vertical="center" shrinkToFit="1"/>
      <protection locked="0"/>
    </xf>
    <xf numFmtId="187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shrinkToFit="1"/>
    </xf>
    <xf numFmtId="184" fontId="7" fillId="0" borderId="14" xfId="0" applyNumberFormat="1" applyFont="1" applyBorder="1" applyAlignment="1" applyProtection="1">
      <alignment horizontal="center" vertical="center" shrinkToFit="1"/>
      <protection locked="0"/>
    </xf>
    <xf numFmtId="187" fontId="7" fillId="0" borderId="27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center" vertical="center" shrinkToFit="1"/>
    </xf>
    <xf numFmtId="187" fontId="7" fillId="0" borderId="28" xfId="0" applyNumberFormat="1" applyFont="1" applyBorder="1" applyAlignment="1" applyProtection="1">
      <alignment horizontal="center" vertical="center" shrinkToFit="1"/>
      <protection locked="0"/>
    </xf>
    <xf numFmtId="184" fontId="7" fillId="0" borderId="19" xfId="0" applyNumberFormat="1" applyFont="1" applyBorder="1" applyAlignment="1" applyProtection="1">
      <alignment horizontal="center" vertical="center" shrinkToFit="1"/>
      <protection locked="0"/>
    </xf>
    <xf numFmtId="184" fontId="7" fillId="0" borderId="29" xfId="0" applyNumberFormat="1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vertical="center" shrinkToFit="1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distributed" vertical="center" shrinkToFit="1"/>
    </xf>
    <xf numFmtId="191" fontId="7" fillId="0" borderId="3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 applyProtection="1">
      <alignment vertical="center" shrinkToFit="1"/>
      <protection locked="0"/>
    </xf>
    <xf numFmtId="191" fontId="7" fillId="0" borderId="22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distributed" vertical="center" shrinkToFit="1"/>
    </xf>
    <xf numFmtId="191" fontId="7" fillId="0" borderId="32" xfId="0" applyNumberFormat="1" applyFont="1" applyBorder="1" applyAlignment="1" applyProtection="1">
      <alignment vertical="center" shrinkToFit="1"/>
      <protection locked="0"/>
    </xf>
    <xf numFmtId="0" fontId="7" fillId="0" borderId="33" xfId="0" applyFont="1" applyBorder="1" applyAlignment="1">
      <alignment horizontal="distributed" vertical="center" shrinkToFit="1"/>
    </xf>
    <xf numFmtId="191" fontId="7" fillId="0" borderId="33" xfId="0" applyNumberFormat="1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3" fillId="0" borderId="3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7" fillId="0" borderId="23" xfId="0" applyFont="1" applyBorder="1" applyAlignment="1">
      <alignment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197" fontId="3" fillId="0" borderId="17" xfId="2" applyNumberFormat="1" applyFont="1" applyBorder="1" applyAlignment="1" applyProtection="1">
      <alignment horizontal="center" vertical="center"/>
      <protection locked="0"/>
    </xf>
    <xf numFmtId="197" fontId="3" fillId="0" borderId="37" xfId="2" applyNumberFormat="1" applyFont="1" applyBorder="1" applyAlignment="1" applyProtection="1">
      <alignment horizontal="center" vertical="center"/>
      <protection locked="0"/>
    </xf>
    <xf numFmtId="197" fontId="3" fillId="0" borderId="38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21" xfId="2" applyFont="1" applyBorder="1" applyAlignment="1">
      <alignment vertical="center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0" xfId="2" applyFont="1" applyBorder="1" applyAlignme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39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40" xfId="2" applyFont="1" applyBorder="1" applyAlignment="1" applyProtection="1">
      <alignment vertical="center"/>
      <protection locked="0"/>
    </xf>
    <xf numFmtId="0" fontId="3" fillId="0" borderId="13" xfId="2" applyFont="1" applyBorder="1" applyAlignment="1" applyProtection="1">
      <alignment vertical="center"/>
      <protection locked="0"/>
    </xf>
    <xf numFmtId="0" fontId="3" fillId="0" borderId="41" xfId="2" applyFont="1" applyBorder="1" applyAlignment="1" applyProtection="1">
      <alignment vertical="center"/>
      <protection locked="0"/>
    </xf>
    <xf numFmtId="0" fontId="3" fillId="0" borderId="10" xfId="2" applyFont="1" applyBorder="1" applyAlignment="1" applyProtection="1">
      <alignment vertical="center"/>
      <protection locked="0"/>
    </xf>
    <xf numFmtId="0" fontId="3" fillId="0" borderId="31" xfId="2" applyFont="1" applyBorder="1" applyAlignment="1" applyProtection="1">
      <alignment horizontal="right" vertical="center" shrinkToFit="1"/>
      <protection locked="0"/>
    </xf>
    <xf numFmtId="0" fontId="3" fillId="2" borderId="42" xfId="2" applyFont="1" applyFill="1" applyBorder="1" applyAlignment="1">
      <alignment vertical="center"/>
    </xf>
    <xf numFmtId="0" fontId="3" fillId="2" borderId="11" xfId="2" applyFont="1" applyFill="1" applyBorder="1" applyAlignment="1">
      <alignment horizontal="centerContinuous" vertical="center"/>
    </xf>
    <xf numFmtId="0" fontId="3" fillId="2" borderId="2" xfId="2" applyFont="1" applyFill="1" applyBorder="1" applyAlignment="1">
      <alignment horizontal="centerContinuous" vertical="center"/>
    </xf>
    <xf numFmtId="0" fontId="3" fillId="2" borderId="36" xfId="2" applyFont="1" applyFill="1" applyBorder="1" applyAlignment="1">
      <alignment horizontal="centerContinuous" vertical="center"/>
    </xf>
    <xf numFmtId="0" fontId="3" fillId="2" borderId="1" xfId="2" applyFont="1" applyFill="1" applyBorder="1" applyAlignment="1">
      <alignment horizontal="centerContinuous" vertical="center"/>
    </xf>
    <xf numFmtId="0" fontId="3" fillId="2" borderId="43" xfId="2" applyFont="1" applyFill="1" applyBorder="1" applyAlignment="1">
      <alignment vertical="center"/>
    </xf>
    <xf numFmtId="0" fontId="3" fillId="0" borderId="36" xfId="2" applyFont="1" applyBorder="1" applyAlignment="1">
      <alignment vertical="center"/>
    </xf>
    <xf numFmtId="196" fontId="3" fillId="0" borderId="12" xfId="2" applyNumberFormat="1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197" fontId="3" fillId="0" borderId="40" xfId="2" applyNumberFormat="1" applyFont="1" applyBorder="1" applyAlignment="1">
      <alignment horizontal="left" vertical="center"/>
    </xf>
    <xf numFmtId="197" fontId="3" fillId="0" borderId="41" xfId="2" applyNumberFormat="1" applyFont="1" applyBorder="1" applyAlignment="1">
      <alignment horizontal="left" vertical="center"/>
    </xf>
    <xf numFmtId="195" fontId="3" fillId="0" borderId="0" xfId="2" applyNumberFormat="1" applyFont="1" applyAlignment="1">
      <alignment horizontal="right" vertical="center"/>
    </xf>
    <xf numFmtId="197" fontId="3" fillId="0" borderId="13" xfId="2" applyNumberFormat="1" applyFont="1" applyBorder="1" applyAlignment="1">
      <alignment horizontal="left" vertical="center"/>
    </xf>
    <xf numFmtId="0" fontId="3" fillId="0" borderId="41" xfId="2" applyFont="1" applyBorder="1" applyAlignment="1">
      <alignment vertical="center"/>
    </xf>
    <xf numFmtId="0" fontId="3" fillId="0" borderId="40" xfId="2" applyFont="1" applyBorder="1" applyAlignment="1">
      <alignment horizontal="left" vertical="center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31" fontId="8" fillId="0" borderId="0" xfId="0" applyNumberFormat="1" applyFont="1" applyAlignment="1" applyProtection="1">
      <alignment horizontal="center" vertical="center" shrinkToFit="1"/>
      <protection locked="0"/>
    </xf>
    <xf numFmtId="183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right" vertical="center" shrinkToFit="1"/>
      <protection locked="0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30" xfId="0" applyNumberFormat="1" applyFont="1" applyBorder="1" applyAlignment="1" applyProtection="1">
      <alignment horizontal="right" vertical="center" shrinkToFit="1"/>
      <protection locked="0"/>
    </xf>
    <xf numFmtId="185" fontId="7" fillId="0" borderId="21" xfId="0" applyNumberFormat="1" applyFont="1" applyBorder="1" applyAlignment="1" applyProtection="1">
      <alignment horizontal="right" vertical="center" shrinkToFit="1"/>
      <protection locked="0"/>
    </xf>
    <xf numFmtId="185" fontId="7" fillId="0" borderId="16" xfId="0" applyNumberFormat="1" applyFont="1" applyBorder="1" applyAlignment="1" applyProtection="1">
      <alignment horizontal="right" vertical="center" shrinkToFit="1"/>
      <protection locked="0"/>
    </xf>
    <xf numFmtId="185" fontId="7" fillId="0" borderId="30" xfId="0" applyNumberFormat="1" applyFont="1" applyBorder="1" applyAlignment="1" applyProtection="1">
      <alignment horizontal="right" vertical="center" shrinkToFit="1"/>
      <protection locked="0"/>
    </xf>
    <xf numFmtId="176" fontId="9" fillId="0" borderId="30" xfId="0" applyNumberFormat="1" applyFont="1" applyBorder="1" applyAlignment="1" applyProtection="1">
      <alignment horizontal="right" vertical="center" shrinkToFit="1"/>
      <protection locked="0"/>
    </xf>
    <xf numFmtId="198" fontId="7" fillId="0" borderId="53" xfId="0" applyNumberFormat="1" applyFont="1" applyBorder="1" applyAlignment="1" applyProtection="1">
      <alignment horizontal="center" vertical="center" shrinkToFit="1"/>
      <protection locked="0"/>
    </xf>
    <xf numFmtId="198" fontId="7" fillId="0" borderId="16" xfId="0" applyNumberFormat="1" applyFont="1" applyBorder="1" applyAlignment="1" applyProtection="1">
      <alignment horizontal="center" vertical="center" shrinkToFit="1"/>
      <protection locked="0"/>
    </xf>
    <xf numFmtId="198" fontId="7" fillId="0" borderId="48" xfId="0" applyNumberFormat="1" applyFont="1" applyBorder="1" applyAlignment="1" applyProtection="1">
      <alignment horizontal="center" vertical="center" shrinkToFit="1"/>
      <protection locked="0"/>
    </xf>
    <xf numFmtId="198" fontId="7" fillId="0" borderId="49" xfId="0" applyNumberFormat="1" applyFont="1" applyBorder="1" applyAlignment="1" applyProtection="1">
      <alignment horizontal="center" vertical="center" shrinkToFit="1"/>
      <protection locked="0"/>
    </xf>
    <xf numFmtId="181" fontId="7" fillId="0" borderId="14" xfId="0" applyNumberFormat="1" applyFont="1" applyBorder="1" applyAlignment="1" applyProtection="1">
      <alignment horizontal="right" vertical="center" shrinkToFit="1"/>
      <protection locked="0"/>
    </xf>
    <xf numFmtId="0" fontId="3" fillId="0" borderId="9" xfId="2" applyFont="1" applyBorder="1" applyAlignment="1">
      <alignment horizontal="center" vertical="center"/>
    </xf>
    <xf numFmtId="176" fontId="9" fillId="0" borderId="21" xfId="0" applyNumberFormat="1" applyFont="1" applyBorder="1" applyAlignment="1" applyProtection="1">
      <alignment horizontal="right" vertical="center" shrinkToFit="1"/>
      <protection locked="0"/>
    </xf>
    <xf numFmtId="176" fontId="9" fillId="0" borderId="16" xfId="0" applyNumberFormat="1" applyFont="1" applyBorder="1" applyAlignment="1" applyProtection="1">
      <alignment horizontal="right" vertical="center" shrinkToFit="1"/>
      <protection locked="0"/>
    </xf>
    <xf numFmtId="0" fontId="9" fillId="0" borderId="5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188" fontId="9" fillId="0" borderId="19" xfId="0" applyNumberFormat="1" applyFont="1" applyBorder="1" applyAlignment="1">
      <alignment vertical="center" shrinkToFit="1"/>
    </xf>
    <xf numFmtId="181" fontId="7" fillId="0" borderId="15" xfId="0" applyNumberFormat="1" applyFont="1" applyBorder="1" applyAlignment="1" applyProtection="1">
      <alignment horizontal="right" vertical="center" shrinkToFit="1"/>
      <protection locked="0"/>
    </xf>
    <xf numFmtId="181" fontId="7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0" borderId="36" xfId="0" applyFont="1" applyBorder="1" applyAlignment="1">
      <alignment vertical="center" shrinkToFit="1"/>
    </xf>
    <xf numFmtId="184" fontId="7" fillId="0" borderId="54" xfId="0" applyNumberFormat="1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>
      <alignment vertical="center" shrinkToFit="1"/>
    </xf>
    <xf numFmtId="184" fontId="7" fillId="0" borderId="55" xfId="0" applyNumberFormat="1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vertical="center" shrinkToFit="1"/>
    </xf>
    <xf numFmtId="0" fontId="9" fillId="0" borderId="15" xfId="0" applyFont="1" applyBorder="1" applyAlignment="1">
      <alignment horizontal="left" vertical="center" shrinkToFit="1"/>
    </xf>
    <xf numFmtId="0" fontId="7" fillId="0" borderId="11" xfId="0" applyFont="1" applyBorder="1" applyAlignment="1">
      <alignment vertical="center" shrinkToFit="1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0" fontId="9" fillId="0" borderId="14" xfId="0" applyFont="1" applyBorder="1" applyAlignment="1">
      <alignment horizontal="left" vertical="center" shrinkToFit="1"/>
    </xf>
    <xf numFmtId="184" fontId="7" fillId="0" borderId="57" xfId="0" applyNumberFormat="1" applyFont="1" applyBorder="1" applyAlignment="1" applyProtection="1">
      <alignment horizontal="center" vertical="center" shrinkToFit="1"/>
      <protection locked="0"/>
    </xf>
    <xf numFmtId="6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vertical="center" textRotation="255" shrinkToFit="1"/>
    </xf>
    <xf numFmtId="0" fontId="7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distributed" vertical="center" justifyLastLine="1" shrinkToFit="1"/>
    </xf>
    <xf numFmtId="0" fontId="7" fillId="0" borderId="9" xfId="0" applyFont="1" applyBorder="1" applyAlignment="1">
      <alignment horizontal="distributed" vertical="center" justifyLastLine="1" shrinkToFit="1"/>
    </xf>
    <xf numFmtId="0" fontId="7" fillId="0" borderId="10" xfId="0" applyFont="1" applyBorder="1" applyAlignment="1">
      <alignment horizontal="distributed" vertical="center" justifyLastLine="1" shrinkToFit="1"/>
    </xf>
    <xf numFmtId="0" fontId="14" fillId="0" borderId="0" xfId="2" applyFont="1" applyAlignment="1">
      <alignment horizontal="distributed" vertical="center"/>
    </xf>
    <xf numFmtId="0" fontId="16" fillId="0" borderId="0" xfId="2" applyFont="1" applyAlignment="1">
      <alignment vertical="center"/>
    </xf>
    <xf numFmtId="0" fontId="3" fillId="4" borderId="0" xfId="2" applyFont="1" applyFill="1" applyAlignment="1">
      <alignment horizontal="center" vertical="center"/>
    </xf>
    <xf numFmtId="0" fontId="3" fillId="3" borderId="59" xfId="2" applyFont="1" applyFill="1" applyBorder="1" applyAlignment="1">
      <alignment horizontal="center" vertical="center"/>
    </xf>
    <xf numFmtId="181" fontId="3" fillId="0" borderId="17" xfId="2" applyNumberFormat="1" applyFont="1" applyBorder="1" applyAlignment="1" applyProtection="1">
      <alignment vertical="center" shrinkToFit="1"/>
      <protection locked="0"/>
    </xf>
    <xf numFmtId="176" fontId="3" fillId="2" borderId="60" xfId="2" applyNumberFormat="1" applyFont="1" applyFill="1" applyBorder="1" applyAlignment="1">
      <alignment horizontal="center" vertical="center"/>
    </xf>
    <xf numFmtId="176" fontId="3" fillId="0" borderId="21" xfId="2" applyNumberFormat="1" applyFont="1" applyBorder="1" applyAlignment="1" applyProtection="1">
      <alignment horizontal="right" vertical="center" shrinkToFit="1"/>
      <protection locked="0"/>
    </xf>
    <xf numFmtId="176" fontId="3" fillId="0" borderId="61" xfId="2" applyNumberFormat="1" applyFont="1" applyBorder="1" applyAlignment="1">
      <alignment horizontal="right" vertical="center" shrinkToFit="1"/>
    </xf>
    <xf numFmtId="176" fontId="3" fillId="0" borderId="62" xfId="2" applyNumberFormat="1" applyFont="1" applyBorder="1" applyAlignment="1">
      <alignment horizontal="right" vertical="center" shrinkToFit="1"/>
    </xf>
    <xf numFmtId="176" fontId="3" fillId="0" borderId="63" xfId="2" applyNumberFormat="1" applyFont="1" applyBorder="1" applyAlignment="1">
      <alignment horizontal="right" vertical="center" shrinkToFit="1"/>
    </xf>
    <xf numFmtId="176" fontId="3" fillId="0" borderId="60" xfId="2" applyNumberFormat="1" applyFont="1" applyBorder="1" applyAlignment="1">
      <alignment horizontal="right" vertical="center" shrinkToFit="1"/>
    </xf>
    <xf numFmtId="176" fontId="3" fillId="0" borderId="21" xfId="2" applyNumberFormat="1" applyFont="1" applyBorder="1" applyAlignment="1">
      <alignment horizontal="right" vertical="center" shrinkToFit="1"/>
    </xf>
    <xf numFmtId="176" fontId="3" fillId="0" borderId="61" xfId="2" applyNumberFormat="1" applyFont="1" applyBorder="1" applyAlignment="1" applyProtection="1">
      <alignment horizontal="right" vertical="center" shrinkToFit="1"/>
      <protection locked="0"/>
    </xf>
    <xf numFmtId="176" fontId="3" fillId="0" borderId="64" xfId="2" applyNumberFormat="1" applyFont="1" applyBorder="1" applyAlignment="1">
      <alignment horizontal="right" vertical="center" shrinkToFit="1"/>
    </xf>
    <xf numFmtId="176" fontId="3" fillId="0" borderId="65" xfId="2" applyNumberFormat="1" applyFont="1" applyBorder="1" applyAlignment="1">
      <alignment horizontal="right" vertical="center" shrinkToFit="1"/>
    </xf>
    <xf numFmtId="201" fontId="3" fillId="0" borderId="21" xfId="2" applyNumberFormat="1" applyFont="1" applyBorder="1" applyAlignment="1" applyProtection="1">
      <alignment horizontal="right" vertical="center" shrinkToFit="1"/>
      <protection locked="0"/>
    </xf>
    <xf numFmtId="201" fontId="3" fillId="0" borderId="19" xfId="2" applyNumberFormat="1" applyFont="1" applyBorder="1" applyAlignment="1" applyProtection="1">
      <alignment horizontal="right" vertical="center" shrinkToFit="1"/>
      <protection locked="0"/>
    </xf>
    <xf numFmtId="201" fontId="3" fillId="2" borderId="11" xfId="2" applyNumberFormat="1" applyFont="1" applyFill="1" applyBorder="1" applyAlignment="1">
      <alignment horizontal="centerContinuous" vertical="center"/>
    </xf>
    <xf numFmtId="0" fontId="8" fillId="5" borderId="1" xfId="0" applyFont="1" applyFill="1" applyBorder="1" applyAlignment="1">
      <alignment horizontal="centerContinuous" vertical="center"/>
    </xf>
    <xf numFmtId="0" fontId="8" fillId="5" borderId="2" xfId="0" applyFont="1" applyFill="1" applyBorder="1" applyAlignment="1">
      <alignment horizontal="centerContinuous" vertical="center"/>
    </xf>
    <xf numFmtId="179" fontId="8" fillId="0" borderId="36" xfId="0" applyNumberFormat="1" applyFont="1" applyBorder="1" applyAlignment="1" applyProtection="1">
      <alignment horizontal="center" vertical="center"/>
      <protection locked="0"/>
    </xf>
    <xf numFmtId="179" fontId="17" fillId="5" borderId="36" xfId="0" applyNumberFormat="1" applyFont="1" applyFill="1" applyBorder="1" applyAlignment="1" applyProtection="1">
      <alignment horizontal="center" vertical="center"/>
      <protection locked="0"/>
    </xf>
    <xf numFmtId="190" fontId="3" fillId="0" borderId="31" xfId="2" applyNumberFormat="1" applyFont="1" applyBorder="1" applyAlignment="1" applyProtection="1">
      <alignment horizontal="left" vertical="center" shrinkToFit="1"/>
      <protection locked="0"/>
    </xf>
    <xf numFmtId="190" fontId="3" fillId="0" borderId="22" xfId="2" applyNumberFormat="1" applyFont="1" applyBorder="1" applyAlignment="1" applyProtection="1">
      <alignment horizontal="left" vertical="center" shrinkToFit="1"/>
      <protection locked="0"/>
    </xf>
    <xf numFmtId="197" fontId="3" fillId="0" borderId="66" xfId="2" applyNumberFormat="1" applyFont="1" applyBorder="1" applyAlignment="1">
      <alignment horizontal="center" vertical="center"/>
    </xf>
    <xf numFmtId="197" fontId="3" fillId="0" borderId="67" xfId="2" applyNumberFormat="1" applyFont="1" applyBorder="1" applyAlignment="1">
      <alignment horizontal="center" vertical="center"/>
    </xf>
    <xf numFmtId="176" fontId="3" fillId="0" borderId="19" xfId="2" applyNumberFormat="1" applyFont="1" applyBorder="1" applyAlignment="1" applyProtection="1">
      <alignment horizontal="right" vertical="center" shrinkToFit="1"/>
      <protection locked="0"/>
    </xf>
    <xf numFmtId="181" fontId="7" fillId="0" borderId="52" xfId="0" applyNumberFormat="1" applyFont="1" applyBorder="1" applyAlignment="1" applyProtection="1">
      <alignment horizontal="center" vertical="center" shrinkToFit="1"/>
      <protection locked="0"/>
    </xf>
    <xf numFmtId="181" fontId="7" fillId="0" borderId="50" xfId="0" applyNumberFormat="1" applyFont="1" applyBorder="1" applyAlignment="1" applyProtection="1">
      <alignment horizontal="center" vertical="center" shrinkToFit="1"/>
      <protection locked="0"/>
    </xf>
    <xf numFmtId="181" fontId="7" fillId="0" borderId="68" xfId="0" applyNumberFormat="1" applyFont="1" applyBorder="1" applyAlignment="1" applyProtection="1">
      <alignment horizontal="center" vertical="center" shrinkToFit="1"/>
      <protection locked="0"/>
    </xf>
    <xf numFmtId="181" fontId="7" fillId="0" borderId="51" xfId="0" applyNumberFormat="1" applyFont="1" applyBorder="1" applyAlignment="1" applyProtection="1">
      <alignment horizontal="center" vertical="center" shrinkToFit="1"/>
      <protection locked="0"/>
    </xf>
    <xf numFmtId="181" fontId="7" fillId="0" borderId="69" xfId="0" applyNumberFormat="1" applyFont="1" applyBorder="1" applyAlignment="1" applyProtection="1">
      <alignment horizontal="center" vertical="center" shrinkToFit="1"/>
      <protection locked="0"/>
    </xf>
    <xf numFmtId="204" fontId="7" fillId="0" borderId="50" xfId="0" applyNumberFormat="1" applyFont="1" applyBorder="1" applyAlignment="1" applyProtection="1">
      <alignment horizontal="center" vertical="center" shrinkToFit="1"/>
      <protection locked="0"/>
    </xf>
    <xf numFmtId="204" fontId="7" fillId="0" borderId="52" xfId="0" applyNumberFormat="1" applyFont="1" applyBorder="1" applyAlignment="1" applyProtection="1">
      <alignment horizontal="center" vertical="center" shrinkToFit="1"/>
      <protection locked="0"/>
    </xf>
    <xf numFmtId="204" fontId="7" fillId="0" borderId="51" xfId="0" applyNumberFormat="1" applyFont="1" applyBorder="1" applyAlignment="1" applyProtection="1">
      <alignment horizontal="center" vertical="center" shrinkToFit="1"/>
      <protection locked="0"/>
    </xf>
    <xf numFmtId="196" fontId="3" fillId="0" borderId="16" xfId="2" applyNumberFormat="1" applyFont="1" applyBorder="1" applyAlignment="1" applyProtection="1">
      <alignment vertical="center" shrinkToFit="1"/>
      <protection locked="0"/>
    </xf>
    <xf numFmtId="196" fontId="3" fillId="0" borderId="20" xfId="2" applyNumberFormat="1" applyFont="1" applyBorder="1" applyAlignment="1" applyProtection="1">
      <alignment vertical="center" shrinkToFit="1"/>
      <protection locked="0"/>
    </xf>
    <xf numFmtId="196" fontId="7" fillId="0" borderId="47" xfId="0" applyNumberFormat="1" applyFont="1" applyBorder="1" applyAlignment="1" applyProtection="1">
      <alignment vertical="center" shrinkToFit="1"/>
      <protection locked="0"/>
    </xf>
    <xf numFmtId="196" fontId="7" fillId="0" borderId="48" xfId="0" applyNumberFormat="1" applyFont="1" applyBorder="1" applyAlignment="1" applyProtection="1">
      <alignment vertical="center" shrinkToFit="1"/>
      <protection locked="0"/>
    </xf>
    <xf numFmtId="196" fontId="3" fillId="0" borderId="53" xfId="2" applyNumberFormat="1" applyFont="1" applyBorder="1" applyAlignment="1" applyProtection="1">
      <alignment horizontal="left" vertical="top" shrinkToFit="1"/>
      <protection locked="0"/>
    </xf>
    <xf numFmtId="176" fontId="3" fillId="0" borderId="70" xfId="2" applyNumberFormat="1" applyFont="1" applyBorder="1" applyAlignment="1">
      <alignment horizontal="right" vertical="center" shrinkToFit="1"/>
    </xf>
    <xf numFmtId="197" fontId="3" fillId="3" borderId="17" xfId="2" applyNumberFormat="1" applyFont="1" applyFill="1" applyBorder="1" applyAlignment="1" applyProtection="1">
      <alignment horizontal="center" vertical="center"/>
      <protection locked="0"/>
    </xf>
    <xf numFmtId="197" fontId="3" fillId="3" borderId="38" xfId="2" applyNumberFormat="1" applyFont="1" applyFill="1" applyBorder="1" applyAlignment="1" applyProtection="1">
      <alignment horizontal="center" vertical="center"/>
      <protection locked="0"/>
    </xf>
    <xf numFmtId="197" fontId="3" fillId="3" borderId="71" xfId="2" applyNumberFormat="1" applyFont="1" applyFill="1" applyBorder="1" applyAlignment="1" applyProtection="1">
      <alignment horizontal="center" vertical="center"/>
      <protection locked="0"/>
    </xf>
    <xf numFmtId="197" fontId="3" fillId="3" borderId="67" xfId="2" applyNumberFormat="1" applyFont="1" applyFill="1" applyBorder="1" applyAlignment="1">
      <alignment horizontal="center" vertical="center"/>
    </xf>
    <xf numFmtId="0" fontId="3" fillId="3" borderId="21" xfId="2" applyFont="1" applyFill="1" applyBorder="1" applyAlignment="1" applyProtection="1">
      <alignment vertical="center"/>
      <protection locked="0"/>
    </xf>
    <xf numFmtId="0" fontId="3" fillId="3" borderId="21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97" fontId="3" fillId="3" borderId="12" xfId="2" applyNumberFormat="1" applyFont="1" applyFill="1" applyBorder="1" applyAlignment="1" applyProtection="1">
      <alignment horizontal="center" vertical="center"/>
      <protection locked="0"/>
    </xf>
    <xf numFmtId="197" fontId="3" fillId="3" borderId="72" xfId="2" applyNumberFormat="1" applyFont="1" applyFill="1" applyBorder="1" applyAlignment="1">
      <alignment horizontal="center" vertical="center"/>
    </xf>
    <xf numFmtId="0" fontId="3" fillId="3" borderId="0" xfId="2" applyFont="1" applyFill="1" applyAlignment="1" applyProtection="1">
      <alignment vertical="center"/>
      <protection locked="0"/>
    </xf>
    <xf numFmtId="0" fontId="3" fillId="3" borderId="73" xfId="2" applyFont="1" applyFill="1" applyBorder="1" applyAlignment="1">
      <alignment horizontal="center" vertical="center"/>
    </xf>
    <xf numFmtId="176" fontId="3" fillId="0" borderId="74" xfId="2" applyNumberFormat="1" applyFont="1" applyBorder="1" applyAlignment="1">
      <alignment horizontal="right" vertical="center" shrinkToFit="1"/>
    </xf>
    <xf numFmtId="202" fontId="3" fillId="0" borderId="24" xfId="1" applyNumberFormat="1" applyFont="1" applyFill="1" applyBorder="1" applyAlignment="1" applyProtection="1">
      <alignment vertical="center" shrinkToFit="1"/>
      <protection locked="0"/>
    </xf>
    <xf numFmtId="202" fontId="3" fillId="0" borderId="15" xfId="1" applyNumberFormat="1" applyFont="1" applyFill="1" applyBorder="1" applyAlignment="1" applyProtection="1">
      <alignment vertical="center" shrinkToFit="1"/>
      <protection locked="0"/>
    </xf>
    <xf numFmtId="202" fontId="3" fillId="0" borderId="19" xfId="1" applyNumberFormat="1" applyFont="1" applyFill="1" applyBorder="1" applyAlignment="1" applyProtection="1">
      <alignment vertical="center" shrinkToFit="1"/>
      <protection locked="0"/>
    </xf>
    <xf numFmtId="0" fontId="3" fillId="2" borderId="36" xfId="2" applyFont="1" applyFill="1" applyBorder="1" applyAlignment="1">
      <alignment horizontal="center" vertical="center"/>
    </xf>
    <xf numFmtId="202" fontId="3" fillId="0" borderId="31" xfId="1" applyNumberFormat="1" applyFont="1" applyFill="1" applyBorder="1" applyAlignment="1" applyProtection="1">
      <alignment vertical="center" shrinkToFit="1"/>
      <protection locked="0"/>
    </xf>
    <xf numFmtId="202" fontId="3" fillId="0" borderId="22" xfId="1" applyNumberFormat="1" applyFont="1" applyFill="1" applyBorder="1" applyAlignment="1" applyProtection="1">
      <alignment vertical="center" shrinkToFit="1"/>
      <protection locked="0"/>
    </xf>
    <xf numFmtId="202" fontId="3" fillId="0" borderId="23" xfId="1" applyNumberFormat="1" applyFont="1" applyFill="1" applyBorder="1" applyAlignment="1" applyProtection="1">
      <alignment vertical="center" shrinkToFit="1"/>
      <protection locked="0"/>
    </xf>
    <xf numFmtId="176" fontId="3" fillId="0" borderId="14" xfId="2" applyNumberFormat="1" applyFont="1" applyBorder="1" applyAlignment="1" applyProtection="1">
      <alignment vertical="center" shrinkToFit="1"/>
      <protection locked="0"/>
    </xf>
    <xf numFmtId="176" fontId="3" fillId="0" borderId="15" xfId="2" applyNumberFormat="1" applyFont="1" applyBorder="1" applyAlignment="1" applyProtection="1">
      <alignment vertical="center" shrinkToFit="1"/>
      <protection locked="0"/>
    </xf>
    <xf numFmtId="176" fontId="3" fillId="2" borderId="2" xfId="2" applyNumberFormat="1" applyFont="1" applyFill="1" applyBorder="1" applyAlignment="1">
      <alignment horizontal="centerContinuous" vertical="center"/>
    </xf>
    <xf numFmtId="176" fontId="3" fillId="0" borderId="75" xfId="2" applyNumberFormat="1" applyFont="1" applyBorder="1" applyAlignment="1" applyProtection="1">
      <alignment vertical="center" shrinkToFit="1"/>
      <protection locked="0"/>
    </xf>
    <xf numFmtId="176" fontId="3" fillId="0" borderId="22" xfId="2" applyNumberFormat="1" applyFont="1" applyBorder="1" applyAlignment="1" applyProtection="1">
      <alignment vertical="center" shrinkToFit="1"/>
      <protection locked="0"/>
    </xf>
    <xf numFmtId="0" fontId="3" fillId="3" borderId="76" xfId="2" applyFont="1" applyFill="1" applyBorder="1" applyAlignment="1">
      <alignment horizontal="center" vertical="center"/>
    </xf>
    <xf numFmtId="176" fontId="3" fillId="2" borderId="77" xfId="2" applyNumberFormat="1" applyFont="1" applyFill="1" applyBorder="1" applyAlignment="1">
      <alignment horizontal="center" vertical="center"/>
    </xf>
    <xf numFmtId="176" fontId="3" fillId="0" borderId="75" xfId="2" applyNumberFormat="1" applyFont="1" applyBorder="1" applyAlignment="1" applyProtection="1">
      <alignment horizontal="right" vertical="center" shrinkToFit="1"/>
      <protection locked="0"/>
    </xf>
    <xf numFmtId="176" fontId="3" fillId="0" borderId="23" xfId="2" applyNumberFormat="1" applyFont="1" applyBorder="1" applyAlignment="1" applyProtection="1">
      <alignment horizontal="right" vertical="center" shrinkToFit="1"/>
      <protection locked="0"/>
    </xf>
    <xf numFmtId="176" fontId="3" fillId="0" borderId="23" xfId="2" applyNumberFormat="1" applyFont="1" applyBorder="1" applyAlignment="1" applyProtection="1">
      <alignment vertical="center" shrinkToFit="1"/>
      <protection locked="0"/>
    </xf>
    <xf numFmtId="176" fontId="3" fillId="0" borderId="19" xfId="2" applyNumberFormat="1" applyFont="1" applyBorder="1" applyAlignment="1" applyProtection="1">
      <alignment vertical="center" shrinkToFit="1"/>
      <protection locked="0"/>
    </xf>
    <xf numFmtId="196" fontId="3" fillId="0" borderId="36" xfId="2" applyNumberFormat="1" applyFont="1" applyBorder="1" applyAlignment="1">
      <alignment horizontal="left" vertical="center"/>
    </xf>
    <xf numFmtId="0" fontId="3" fillId="0" borderId="36" xfId="2" applyFont="1" applyBorder="1" applyAlignment="1">
      <alignment horizontal="left" vertical="center"/>
    </xf>
    <xf numFmtId="6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vertical="center" shrinkToFit="1"/>
      <protection locked="0"/>
    </xf>
    <xf numFmtId="0" fontId="9" fillId="2" borderId="35" xfId="0" applyFont="1" applyFill="1" applyBorder="1" applyAlignment="1" applyProtection="1">
      <alignment vertical="center" shrinkToFit="1"/>
      <protection locked="0"/>
    </xf>
    <xf numFmtId="176" fontId="3" fillId="2" borderId="36" xfId="2" applyNumberFormat="1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left" vertical="center"/>
    </xf>
    <xf numFmtId="200" fontId="3" fillId="0" borderId="75" xfId="2" applyNumberFormat="1" applyFont="1" applyBorder="1" applyAlignment="1" applyProtection="1">
      <alignment horizontal="right" vertical="center" shrinkToFit="1"/>
      <protection locked="0"/>
    </xf>
    <xf numFmtId="200" fontId="3" fillId="0" borderId="23" xfId="2" applyNumberFormat="1" applyFont="1" applyBorder="1" applyAlignment="1" applyProtection="1">
      <alignment horizontal="right" vertical="center" shrinkToFit="1"/>
      <protection locked="0"/>
    </xf>
    <xf numFmtId="0" fontId="3" fillId="0" borderId="22" xfId="2" applyFont="1" applyBorder="1" applyAlignment="1" applyProtection="1">
      <alignment horizontal="right" vertical="center" shrinkToFit="1"/>
      <protection locked="0"/>
    </xf>
    <xf numFmtId="0" fontId="3" fillId="0" borderId="30" xfId="2" applyFont="1" applyBorder="1" applyAlignment="1" applyProtection="1">
      <alignment horizontal="left" vertical="center" shrinkToFit="1"/>
      <protection locked="0"/>
    </xf>
    <xf numFmtId="176" fontId="3" fillId="0" borderId="31" xfId="2" applyNumberFormat="1" applyFont="1" applyBorder="1" applyAlignment="1" applyProtection="1">
      <alignment vertical="center" shrinkToFit="1"/>
      <protection locked="0"/>
    </xf>
    <xf numFmtId="176" fontId="3" fillId="0" borderId="24" xfId="2" applyNumberFormat="1" applyFont="1" applyBorder="1" applyAlignment="1" applyProtection="1">
      <alignment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6" xfId="2" applyFont="1" applyBorder="1" applyAlignment="1" applyProtection="1">
      <alignment horizontal="left" vertical="center" shrinkToFit="1"/>
      <protection locked="0"/>
    </xf>
    <xf numFmtId="0" fontId="3" fillId="0" borderId="53" xfId="2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138" xfId="0" applyFont="1" applyBorder="1" applyAlignment="1" applyProtection="1">
      <alignment vertical="center" shrinkToFit="1"/>
      <protection locked="0"/>
    </xf>
    <xf numFmtId="0" fontId="23" fillId="0" borderId="6" xfId="0" applyFont="1" applyBorder="1" applyAlignment="1">
      <alignment vertical="center"/>
    </xf>
    <xf numFmtId="183" fontId="23" fillId="0" borderId="7" xfId="0" applyNumberFormat="1" applyFont="1" applyBorder="1" applyAlignment="1">
      <alignment vertical="center"/>
    </xf>
    <xf numFmtId="183" fontId="23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176" fontId="23" fillId="0" borderId="10" xfId="0" applyNumberFormat="1" applyFont="1" applyBorder="1" applyAlignment="1">
      <alignment vertical="center"/>
    </xf>
    <xf numFmtId="176" fontId="23" fillId="0" borderId="0" xfId="0" applyNumberFormat="1" applyFont="1" applyAlignment="1">
      <alignment vertical="center"/>
    </xf>
    <xf numFmtId="179" fontId="23" fillId="0" borderId="0" xfId="0" applyNumberFormat="1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178" fontId="23" fillId="0" borderId="2" xfId="0" applyNumberFormat="1" applyFont="1" applyBorder="1" applyAlignment="1">
      <alignment vertical="center"/>
    </xf>
    <xf numFmtId="178" fontId="23" fillId="0" borderId="0" xfId="0" applyNumberFormat="1" applyFont="1" applyAlignment="1">
      <alignment vertical="center"/>
    </xf>
    <xf numFmtId="0" fontId="23" fillId="0" borderId="36" xfId="0" applyFont="1" applyBorder="1" applyAlignment="1">
      <alignment vertical="center"/>
    </xf>
    <xf numFmtId="179" fontId="23" fillId="0" borderId="7" xfId="0" applyNumberFormat="1" applyFont="1" applyBorder="1" applyAlignment="1">
      <alignment vertical="center"/>
    </xf>
    <xf numFmtId="179" fontId="23" fillId="0" borderId="13" xfId="0" applyNumberFormat="1" applyFont="1" applyBorder="1" applyAlignment="1">
      <alignment vertical="center"/>
    </xf>
    <xf numFmtId="179" fontId="23" fillId="0" borderId="10" xfId="0" applyNumberFormat="1" applyFont="1" applyBorder="1" applyAlignment="1">
      <alignment vertical="center"/>
    </xf>
    <xf numFmtId="178" fontId="23" fillId="0" borderId="7" xfId="0" applyNumberFormat="1" applyFont="1" applyBorder="1" applyAlignment="1">
      <alignment vertical="center"/>
    </xf>
    <xf numFmtId="178" fontId="23" fillId="0" borderId="13" xfId="0" applyNumberFormat="1" applyFont="1" applyBorder="1" applyAlignment="1">
      <alignment vertical="center"/>
    </xf>
    <xf numFmtId="178" fontId="23" fillId="0" borderId="10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96" fontId="23" fillId="0" borderId="36" xfId="2" applyNumberFormat="1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41" xfId="2" applyFont="1" applyBorder="1" applyAlignment="1">
      <alignment vertical="center"/>
    </xf>
    <xf numFmtId="49" fontId="23" fillId="0" borderId="122" xfId="0" applyNumberFormat="1" applyFont="1" applyBorder="1" applyAlignment="1">
      <alignment horizontal="left" vertical="center" shrinkToFit="1"/>
    </xf>
    <xf numFmtId="0" fontId="23" fillId="0" borderId="0" xfId="0" applyFont="1" applyAlignment="1">
      <alignment vertical="center" wrapText="1"/>
    </xf>
    <xf numFmtId="0" fontId="23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hidden="1"/>
    </xf>
    <xf numFmtId="0" fontId="22" fillId="11" borderId="0" xfId="0" applyFont="1" applyFill="1" applyAlignment="1">
      <alignment horizontal="center" vertical="center" shrinkToFit="1"/>
    </xf>
    <xf numFmtId="0" fontId="3" fillId="0" borderId="84" xfId="2" applyFont="1" applyBorder="1" applyAlignment="1">
      <alignment horizontal="center" vertical="center" textRotation="255"/>
    </xf>
    <xf numFmtId="0" fontId="11" fillId="0" borderId="85" xfId="2" applyBorder="1" applyAlignment="1">
      <alignment horizontal="center" vertical="center" textRotation="255"/>
    </xf>
    <xf numFmtId="0" fontId="11" fillId="0" borderId="87" xfId="2" applyBorder="1" applyAlignment="1">
      <alignment horizontal="center" vertical="center" textRotation="255"/>
    </xf>
    <xf numFmtId="0" fontId="3" fillId="0" borderId="6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3" fillId="0" borderId="64" xfId="2" applyFont="1" applyBorder="1" applyAlignment="1" applyProtection="1">
      <alignment horizontal="left" vertical="center" shrinkToFit="1"/>
      <protection locked="0"/>
    </xf>
    <xf numFmtId="0" fontId="3" fillId="2" borderId="11" xfId="2" applyFont="1" applyFill="1" applyBorder="1" applyAlignment="1">
      <alignment horizontal="center" vertical="center"/>
    </xf>
    <xf numFmtId="0" fontId="11" fillId="0" borderId="86" xfId="2" applyBorder="1" applyAlignment="1">
      <alignment horizontal="center" vertical="center" textRotation="255"/>
    </xf>
    <xf numFmtId="0" fontId="3" fillId="0" borderId="21" xfId="2" applyFont="1" applyBorder="1" applyAlignment="1" applyProtection="1">
      <alignment horizontal="left" vertical="center" shrinkToFit="1"/>
      <protection locked="0"/>
    </xf>
    <xf numFmtId="0" fontId="3" fillId="0" borderId="16" xfId="2" applyFont="1" applyBorder="1" applyAlignment="1" applyProtection="1">
      <alignment horizontal="left" vertical="center" shrinkToFit="1"/>
      <protection locked="0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204" fontId="3" fillId="0" borderId="47" xfId="2" applyNumberFormat="1" applyFont="1" applyBorder="1" applyAlignment="1" applyProtection="1">
      <alignment horizontal="right" vertical="center" shrinkToFit="1"/>
      <protection locked="0"/>
    </xf>
    <xf numFmtId="204" fontId="0" fillId="0" borderId="24" xfId="0" applyNumberFormat="1" applyBorder="1" applyAlignment="1">
      <alignment horizontal="right" vertical="center" shrinkToFit="1"/>
    </xf>
    <xf numFmtId="204" fontId="3" fillId="0" borderId="48" xfId="2" applyNumberFormat="1" applyFont="1" applyBorder="1" applyAlignment="1" applyProtection="1">
      <alignment horizontal="right" vertical="center" shrinkToFit="1"/>
      <protection locked="0"/>
    </xf>
    <xf numFmtId="204" fontId="0" fillId="0" borderId="15" xfId="0" applyNumberFormat="1" applyBorder="1" applyAlignment="1">
      <alignment horizontal="right" vertical="center" shrinkToFit="1"/>
    </xf>
    <xf numFmtId="204" fontId="3" fillId="0" borderId="15" xfId="2" applyNumberFormat="1" applyFont="1" applyBorder="1" applyAlignment="1" applyProtection="1">
      <alignment horizontal="right" vertical="center" shrinkToFit="1"/>
      <protection locked="0"/>
    </xf>
    <xf numFmtId="204" fontId="3" fillId="0" borderId="49" xfId="2" applyNumberFormat="1" applyFont="1" applyBorder="1" applyAlignment="1" applyProtection="1">
      <alignment horizontal="right" vertical="center" shrinkToFit="1"/>
      <protection locked="0"/>
    </xf>
    <xf numFmtId="204" fontId="3" fillId="0" borderId="19" xfId="2" applyNumberFormat="1" applyFont="1" applyBorder="1" applyAlignment="1" applyProtection="1">
      <alignment horizontal="right" vertical="center" shrinkToFit="1"/>
      <protection locked="0"/>
    </xf>
    <xf numFmtId="0" fontId="3" fillId="2" borderId="4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0" borderId="85" xfId="2" applyFont="1" applyBorder="1" applyAlignment="1">
      <alignment horizontal="center" vertical="center" textRotation="255"/>
    </xf>
    <xf numFmtId="196" fontId="3" fillId="0" borderId="47" xfId="2" applyNumberFormat="1" applyFont="1" applyBorder="1" applyAlignment="1" applyProtection="1">
      <alignment horizontal="center" vertical="center"/>
      <protection locked="0"/>
    </xf>
    <xf numFmtId="196" fontId="3" fillId="0" borderId="53" xfId="2" applyNumberFormat="1" applyFont="1" applyBorder="1" applyAlignment="1" applyProtection="1">
      <alignment horizontal="center" vertical="center"/>
      <protection locked="0"/>
    </xf>
    <xf numFmtId="196" fontId="3" fillId="0" borderId="24" xfId="2" applyNumberFormat="1" applyFont="1" applyBorder="1" applyAlignment="1" applyProtection="1">
      <alignment horizontal="center" vertical="center"/>
      <protection locked="0"/>
    </xf>
    <xf numFmtId="196" fontId="3" fillId="0" borderId="48" xfId="2" applyNumberFormat="1" applyFont="1" applyBorder="1" applyAlignment="1" applyProtection="1">
      <alignment horizontal="center" vertical="center"/>
      <protection locked="0"/>
    </xf>
    <xf numFmtId="196" fontId="3" fillId="0" borderId="16" xfId="2" applyNumberFormat="1" applyFont="1" applyBorder="1" applyAlignment="1" applyProtection="1">
      <alignment horizontal="center" vertical="center"/>
      <protection locked="0"/>
    </xf>
    <xf numFmtId="196" fontId="3" fillId="0" borderId="15" xfId="2" applyNumberFormat="1" applyFont="1" applyBorder="1" applyAlignment="1" applyProtection="1">
      <alignment horizontal="center" vertical="center"/>
      <protection locked="0"/>
    </xf>
    <xf numFmtId="196" fontId="3" fillId="0" borderId="49" xfId="2" applyNumberFormat="1" applyFont="1" applyBorder="1" applyAlignment="1" applyProtection="1">
      <alignment horizontal="center" vertical="center"/>
      <protection locked="0"/>
    </xf>
    <xf numFmtId="196" fontId="3" fillId="0" borderId="20" xfId="2" applyNumberFormat="1" applyFont="1" applyBorder="1" applyAlignment="1" applyProtection="1">
      <alignment horizontal="center" vertical="center"/>
      <protection locked="0"/>
    </xf>
    <xf numFmtId="196" fontId="3" fillId="0" borderId="19" xfId="2" applyNumberFormat="1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2" borderId="9" xfId="2" applyFont="1" applyFill="1" applyBorder="1" applyAlignment="1">
      <alignment horizontal="center" vertical="center"/>
    </xf>
    <xf numFmtId="0" fontId="3" fillId="0" borderId="86" xfId="2" applyFont="1" applyBorder="1" applyAlignment="1">
      <alignment horizontal="center" vertical="center" textRotation="255"/>
    </xf>
    <xf numFmtId="0" fontId="3" fillId="0" borderId="53" xfId="2" applyFont="1" applyBorder="1" applyAlignment="1" applyProtection="1">
      <alignment horizontal="left" vertical="center" shrinkToFit="1"/>
      <protection locked="0"/>
    </xf>
    <xf numFmtId="0" fontId="3" fillId="0" borderId="19" xfId="2" applyFont="1" applyBorder="1" applyAlignment="1" applyProtection="1">
      <alignment horizontal="left" vertical="center" shrinkToFit="1"/>
      <protection locked="0"/>
    </xf>
    <xf numFmtId="0" fontId="3" fillId="4" borderId="0" xfId="2" applyFont="1" applyFill="1" applyAlignment="1">
      <alignment horizontal="center" vertical="center"/>
    </xf>
    <xf numFmtId="0" fontId="4" fillId="0" borderId="80" xfId="2" applyFont="1" applyBorder="1" applyAlignment="1" applyProtection="1">
      <alignment horizontal="center" vertical="center" shrinkToFit="1"/>
      <protection locked="0"/>
    </xf>
    <xf numFmtId="0" fontId="4" fillId="0" borderId="53" xfId="2" applyFont="1" applyBorder="1" applyAlignment="1" applyProtection="1">
      <alignment horizontal="center" vertical="center" shrinkToFit="1"/>
      <protection locked="0"/>
    </xf>
    <xf numFmtId="200" fontId="4" fillId="0" borderId="81" xfId="2" applyNumberFormat="1" applyFont="1" applyBorder="1" applyAlignment="1" applyProtection="1">
      <alignment horizontal="center" vertical="center" shrinkToFit="1"/>
      <protection locked="0"/>
    </xf>
    <xf numFmtId="200" fontId="4" fillId="0" borderId="41" xfId="2" applyNumberFormat="1" applyFont="1" applyBorder="1" applyAlignment="1" applyProtection="1">
      <alignment horizontal="center" vertical="center" shrinkToFit="1"/>
      <protection locked="0"/>
    </xf>
    <xf numFmtId="176" fontId="4" fillId="0" borderId="82" xfId="2" applyNumberFormat="1" applyFont="1" applyBorder="1" applyAlignment="1">
      <alignment horizontal="center" vertical="center" shrinkToFit="1"/>
    </xf>
    <xf numFmtId="176" fontId="4" fillId="0" borderId="60" xfId="2" applyNumberFormat="1" applyFont="1" applyBorder="1" applyAlignment="1">
      <alignment horizontal="center" vertical="center" shrinkToFit="1"/>
    </xf>
    <xf numFmtId="0" fontId="3" fillId="0" borderId="83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2" fillId="6" borderId="0" xfId="2" applyFont="1" applyFill="1" applyAlignment="1">
      <alignment horizontal="center" vertical="center" shrinkToFit="1"/>
    </xf>
    <xf numFmtId="194" fontId="5" fillId="0" borderId="9" xfId="2" applyNumberFormat="1" applyFont="1" applyBorder="1" applyAlignment="1" applyProtection="1">
      <alignment vertical="center" shrinkToFit="1"/>
      <protection locked="0"/>
    </xf>
    <xf numFmtId="0" fontId="14" fillId="0" borderId="0" xfId="2" applyFont="1" applyAlignment="1">
      <alignment horizontal="distributed" vertical="center"/>
    </xf>
    <xf numFmtId="0" fontId="3" fillId="0" borderId="0" xfId="2" applyFont="1" applyAlignment="1">
      <alignment horizontal="center" vertical="center" shrinkToFit="1"/>
    </xf>
    <xf numFmtId="0" fontId="3" fillId="3" borderId="78" xfId="2" applyFont="1" applyFill="1" applyBorder="1" applyAlignment="1">
      <alignment horizontal="center" vertical="center" shrinkToFit="1"/>
    </xf>
    <xf numFmtId="0" fontId="3" fillId="3" borderId="79" xfId="2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181" fontId="7" fillId="0" borderId="49" xfId="0" applyNumberFormat="1" applyFont="1" applyBorder="1" applyAlignment="1" applyProtection="1">
      <alignment horizontal="right" vertical="center" shrinkToFit="1"/>
      <protection locked="0"/>
    </xf>
    <xf numFmtId="181" fontId="7" fillId="0" borderId="20" xfId="0" applyNumberFormat="1" applyFont="1" applyBorder="1" applyAlignment="1" applyProtection="1">
      <alignment horizontal="right" vertical="center" shrinkToFit="1"/>
      <protection locked="0"/>
    </xf>
    <xf numFmtId="181" fontId="7" fillId="0" borderId="19" xfId="0" applyNumberFormat="1" applyFont="1" applyBorder="1" applyAlignment="1" applyProtection="1">
      <alignment horizontal="right" vertical="center" shrinkToFit="1"/>
      <protection locked="0"/>
    </xf>
    <xf numFmtId="193" fontId="7" fillId="0" borderId="49" xfId="0" applyNumberFormat="1" applyFont="1" applyBorder="1" applyAlignment="1" applyProtection="1">
      <alignment horizontal="right" vertical="center" shrinkToFit="1"/>
      <protection locked="0"/>
    </xf>
    <xf numFmtId="193" fontId="7" fillId="0" borderId="20" xfId="0" applyNumberFormat="1" applyFont="1" applyBorder="1" applyAlignment="1" applyProtection="1">
      <alignment horizontal="right" vertical="center" shrinkToFit="1"/>
      <protection locked="0"/>
    </xf>
    <xf numFmtId="193" fontId="7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>
      <alignment horizontal="left" vertical="center" textRotation="255" shrinkToFit="1"/>
    </xf>
    <xf numFmtId="0" fontId="7" fillId="0" borderId="0" xfId="0" applyFont="1" applyAlignment="1">
      <alignment horizontal="left" vertical="center" textRotation="255" shrinkToFit="1"/>
    </xf>
    <xf numFmtId="0" fontId="7" fillId="0" borderId="109" xfId="0" applyFont="1" applyBorder="1" applyAlignment="1">
      <alignment horizontal="left" vertical="center" textRotation="255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6" fontId="7" fillId="0" borderId="36" xfId="0" applyNumberFormat="1" applyFont="1" applyBorder="1" applyAlignment="1">
      <alignment horizontal="right" vertical="center" shrinkToFit="1"/>
    </xf>
    <xf numFmtId="176" fontId="7" fillId="0" borderId="107" xfId="0" applyNumberFormat="1" applyFont="1" applyBorder="1" applyAlignment="1">
      <alignment horizontal="right" vertical="center" shrinkToFit="1"/>
    </xf>
    <xf numFmtId="176" fontId="7" fillId="0" borderId="110" xfId="0" applyNumberFormat="1" applyFont="1" applyBorder="1" applyAlignment="1">
      <alignment horizontal="center" vertical="center" textRotation="255" wrapText="1" shrinkToFit="1"/>
    </xf>
    <xf numFmtId="0" fontId="0" fillId="0" borderId="111" xfId="0" applyBorder="1"/>
    <xf numFmtId="0" fontId="0" fillId="0" borderId="112" xfId="0" applyBorder="1"/>
    <xf numFmtId="0" fontId="7" fillId="0" borderId="17" xfId="0" applyFont="1" applyBorder="1" applyAlignment="1">
      <alignment horizontal="distributed" vertical="center" justifyLastLine="1" shrinkToFit="1"/>
    </xf>
    <xf numFmtId="0" fontId="7" fillId="0" borderId="21" xfId="0" applyFont="1" applyBorder="1" applyAlignment="1">
      <alignment horizontal="distributed" vertical="center" justifyLastLine="1" shrinkToFit="1"/>
    </xf>
    <xf numFmtId="0" fontId="7" fillId="0" borderId="14" xfId="0" applyFont="1" applyBorder="1" applyAlignment="1">
      <alignment horizontal="distributed" vertical="center" justifyLastLine="1" shrinkToFit="1"/>
    </xf>
    <xf numFmtId="193" fontId="7" fillId="0" borderId="48" xfId="0" applyNumberFormat="1" applyFont="1" applyBorder="1" applyAlignment="1" applyProtection="1">
      <alignment horizontal="right" vertical="center" shrinkToFit="1"/>
      <protection locked="0"/>
    </xf>
    <xf numFmtId="193" fontId="7" fillId="0" borderId="16" xfId="0" applyNumberFormat="1" applyFont="1" applyBorder="1" applyAlignment="1" applyProtection="1">
      <alignment horizontal="right" vertical="center" shrinkToFit="1"/>
      <protection locked="0"/>
    </xf>
    <xf numFmtId="193" fontId="7" fillId="0" borderId="15" xfId="0" applyNumberFormat="1" applyFont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13" xfId="0" applyFont="1" applyBorder="1" applyAlignment="1">
      <alignment horizontal="left" vertical="center" shrinkToFit="1"/>
    </xf>
    <xf numFmtId="0" fontId="7" fillId="0" borderId="114" xfId="0" applyFont="1" applyBorder="1" applyAlignment="1">
      <alignment horizontal="distributed" vertical="center" justifyLastLine="1" shrinkToFit="1"/>
    </xf>
    <xf numFmtId="0" fontId="7" fillId="0" borderId="115" xfId="0" applyFont="1" applyBorder="1" applyAlignment="1">
      <alignment horizontal="distributed" vertical="center" justifyLastLine="1" shrinkToFit="1"/>
    </xf>
    <xf numFmtId="0" fontId="7" fillId="0" borderId="116" xfId="0" applyFont="1" applyBorder="1" applyAlignment="1">
      <alignment horizontal="distributed" vertical="center" justifyLastLine="1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09" xfId="0" applyFont="1" applyBorder="1" applyAlignment="1">
      <alignment horizontal="left" vertical="center" shrinkToFit="1"/>
    </xf>
    <xf numFmtId="181" fontId="7" fillId="0" borderId="47" xfId="0" applyNumberFormat="1" applyFont="1" applyBorder="1" applyAlignment="1" applyProtection="1">
      <alignment horizontal="right" vertical="center" shrinkToFit="1"/>
      <protection locked="0"/>
    </xf>
    <xf numFmtId="181" fontId="7" fillId="0" borderId="53" xfId="0" applyNumberFormat="1" applyFont="1" applyBorder="1" applyAlignment="1" applyProtection="1">
      <alignment horizontal="right" vertical="center" shrinkToFit="1"/>
      <protection locked="0"/>
    </xf>
    <xf numFmtId="181" fontId="7" fillId="0" borderId="24" xfId="0" applyNumberFormat="1" applyFont="1" applyBorder="1" applyAlignment="1" applyProtection="1">
      <alignment horizontal="right" vertical="center" shrinkToFit="1"/>
      <protection locked="0"/>
    </xf>
    <xf numFmtId="181" fontId="7" fillId="0" borderId="48" xfId="0" applyNumberFormat="1" applyFont="1" applyBorder="1" applyAlignment="1" applyProtection="1">
      <alignment horizontal="right" vertical="center" shrinkToFit="1"/>
      <protection locked="0"/>
    </xf>
    <xf numFmtId="181" fontId="7" fillId="0" borderId="16" xfId="0" applyNumberFormat="1" applyFont="1" applyBorder="1" applyAlignment="1" applyProtection="1">
      <alignment horizontal="right" vertical="center" shrinkToFit="1"/>
      <protection locked="0"/>
    </xf>
    <xf numFmtId="181" fontId="7" fillId="0" borderId="15" xfId="0" applyNumberFormat="1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09" xfId="0" applyFont="1" applyBorder="1" applyAlignment="1" applyProtection="1">
      <alignment horizontal="left" vertical="center" shrinkToFit="1"/>
      <protection locked="0"/>
    </xf>
    <xf numFmtId="176" fontId="7" fillId="0" borderId="41" xfId="0" applyNumberFormat="1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10" fontId="10" fillId="0" borderId="36" xfId="0" applyNumberFormat="1" applyFont="1" applyBorder="1" applyAlignment="1">
      <alignment horizontal="right" vertical="center" shrinkToFit="1"/>
    </xf>
    <xf numFmtId="10" fontId="10" fillId="0" borderId="107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center" vertical="center" textRotation="255" wrapText="1" shrinkToFit="1"/>
    </xf>
    <xf numFmtId="176" fontId="7" fillId="0" borderId="13" xfId="0" applyNumberFormat="1" applyFont="1" applyBorder="1" applyAlignment="1">
      <alignment horizontal="center" vertical="center" textRotation="255" shrinkToFit="1"/>
    </xf>
    <xf numFmtId="176" fontId="7" fillId="0" borderId="10" xfId="0" applyNumberFormat="1" applyFont="1" applyBorder="1" applyAlignment="1">
      <alignment horizontal="center" vertical="center" textRotation="255" shrinkToFit="1"/>
    </xf>
    <xf numFmtId="176" fontId="7" fillId="0" borderId="81" xfId="0" applyNumberFormat="1" applyFont="1" applyBorder="1" applyAlignment="1">
      <alignment horizontal="center" vertical="center" shrinkToFit="1"/>
    </xf>
    <xf numFmtId="176" fontId="7" fillId="0" borderId="48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8" fontId="10" fillId="0" borderId="36" xfId="0" applyNumberFormat="1" applyFont="1" applyBorder="1" applyAlignment="1">
      <alignment horizontal="right" vertical="center" shrinkToFit="1"/>
    </xf>
    <xf numFmtId="178" fontId="10" fillId="0" borderId="107" xfId="0" applyNumberFormat="1" applyFont="1" applyBorder="1" applyAlignment="1">
      <alignment horizontal="right" vertical="center" shrinkToFit="1"/>
    </xf>
    <xf numFmtId="193" fontId="7" fillId="0" borderId="47" xfId="0" applyNumberFormat="1" applyFont="1" applyBorder="1" applyAlignment="1" applyProtection="1">
      <alignment horizontal="right" vertical="center" shrinkToFit="1"/>
      <protection locked="0"/>
    </xf>
    <xf numFmtId="193" fontId="7" fillId="0" borderId="53" xfId="0" applyNumberFormat="1" applyFont="1" applyBorder="1" applyAlignment="1" applyProtection="1">
      <alignment horizontal="right" vertical="center" shrinkToFit="1"/>
      <protection locked="0"/>
    </xf>
    <xf numFmtId="193" fontId="7" fillId="0" borderId="24" xfId="0" applyNumberFormat="1" applyFont="1" applyBorder="1" applyAlignment="1" applyProtection="1">
      <alignment horizontal="right" vertical="center" shrinkToFit="1"/>
      <protection locked="0"/>
    </xf>
    <xf numFmtId="0" fontId="9" fillId="0" borderId="4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92" fontId="7" fillId="0" borderId="22" xfId="0" applyNumberFormat="1" applyFont="1" applyBorder="1" applyAlignment="1">
      <alignment horizontal="distributed" vertical="center" shrinkToFit="1"/>
    </xf>
    <xf numFmtId="0" fontId="7" fillId="0" borderId="10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distributed" vertical="center" shrinkToFit="1"/>
    </xf>
    <xf numFmtId="0" fontId="7" fillId="0" borderId="31" xfId="0" applyFont="1" applyBorder="1" applyAlignment="1">
      <alignment horizontal="distributed" vertical="center" shrinkToFit="1"/>
    </xf>
    <xf numFmtId="185" fontId="7" fillId="0" borderId="49" xfId="0" applyNumberFormat="1" applyFont="1" applyBorder="1" applyAlignment="1">
      <alignment horizontal="center" vertical="center" shrinkToFit="1"/>
    </xf>
    <xf numFmtId="185" fontId="7" fillId="0" borderId="19" xfId="0" applyNumberFormat="1" applyFont="1" applyBorder="1" applyAlignment="1">
      <alignment horizontal="center" vertical="center" shrinkToFit="1"/>
    </xf>
    <xf numFmtId="176" fontId="9" fillId="0" borderId="49" xfId="0" applyNumberFormat="1" applyFont="1" applyBorder="1" applyAlignment="1" applyProtection="1">
      <alignment horizontal="right" vertical="center" shrinkToFit="1"/>
      <protection locked="0"/>
    </xf>
    <xf numFmtId="176" fontId="9" fillId="0" borderId="20" xfId="0" applyNumberFormat="1" applyFont="1" applyBorder="1" applyAlignment="1" applyProtection="1">
      <alignment horizontal="right" vertical="center" shrinkToFit="1"/>
      <protection locked="0"/>
    </xf>
    <xf numFmtId="0" fontId="7" fillId="0" borderId="81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7" fillId="0" borderId="53" xfId="0" applyFont="1" applyBorder="1" applyAlignment="1" applyProtection="1">
      <alignment horizontal="left" vertical="center" shrinkToFit="1"/>
      <protection locked="0"/>
    </xf>
    <xf numFmtId="0" fontId="7" fillId="0" borderId="94" xfId="0" applyFont="1" applyBorder="1" applyAlignment="1" applyProtection="1">
      <alignment horizontal="left" vertical="center" shrinkToFit="1"/>
      <protection locked="0"/>
    </xf>
    <xf numFmtId="203" fontId="9" fillId="0" borderId="17" xfId="0" applyNumberFormat="1" applyFont="1" applyBorder="1" applyAlignment="1" applyProtection="1">
      <alignment horizontal="right" vertical="center" shrinkToFit="1"/>
      <protection locked="0"/>
    </xf>
    <xf numFmtId="203" fontId="9" fillId="0" borderId="14" xfId="0" applyNumberFormat="1" applyFont="1" applyBorder="1" applyAlignment="1" applyProtection="1">
      <alignment horizontal="right" vertical="center" shrinkToFit="1"/>
      <protection locked="0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203" fontId="9" fillId="0" borderId="48" xfId="0" applyNumberFormat="1" applyFont="1" applyBorder="1" applyAlignment="1" applyProtection="1">
      <alignment horizontal="right" vertical="center" shrinkToFit="1"/>
      <protection locked="0"/>
    </xf>
    <xf numFmtId="203" fontId="9" fillId="0" borderId="15" xfId="0" applyNumberFormat="1" applyFont="1" applyBorder="1" applyAlignment="1" applyProtection="1">
      <alignment horizontal="right" vertical="center" shrinkToFit="1"/>
      <protection locked="0"/>
    </xf>
    <xf numFmtId="176" fontId="7" fillId="0" borderId="48" xfId="0" applyNumberFormat="1" applyFont="1" applyBorder="1" applyAlignment="1">
      <alignment horizontal="right" vertical="center" shrinkToFit="1"/>
    </xf>
    <xf numFmtId="176" fontId="7" fillId="0" borderId="96" xfId="0" applyNumberFormat="1" applyFont="1" applyBorder="1" applyAlignment="1">
      <alignment horizontal="right" vertical="center" shrinkToFit="1"/>
    </xf>
    <xf numFmtId="203" fontId="9" fillId="0" borderId="48" xfId="0" applyNumberFormat="1" applyFont="1" applyBorder="1" applyAlignment="1">
      <alignment horizontal="right" vertical="center" shrinkToFit="1"/>
    </xf>
    <xf numFmtId="203" fontId="9" fillId="0" borderId="15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203" fontId="9" fillId="0" borderId="49" xfId="0" applyNumberFormat="1" applyFont="1" applyBorder="1" applyAlignment="1">
      <alignment horizontal="right" vertical="center" shrinkToFit="1"/>
    </xf>
    <xf numFmtId="203" fontId="9" fillId="0" borderId="19" xfId="0" applyNumberFormat="1" applyFont="1" applyBorder="1" applyAlignment="1">
      <alignment horizontal="right" vertical="center" shrinkToFit="1"/>
    </xf>
    <xf numFmtId="0" fontId="9" fillId="0" borderId="4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176" fontId="7" fillId="2" borderId="5" xfId="0" applyNumberFormat="1" applyFont="1" applyFill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106" xfId="0" applyNumberFormat="1" applyFont="1" applyFill="1" applyBorder="1" applyAlignment="1">
      <alignment horizontal="right" vertical="center" shrinkToFit="1"/>
    </xf>
    <xf numFmtId="185" fontId="7" fillId="0" borderId="48" xfId="0" applyNumberFormat="1" applyFont="1" applyBorder="1" applyAlignment="1">
      <alignment horizontal="right" vertical="center" shrinkToFit="1"/>
    </xf>
    <xf numFmtId="185" fontId="7" fillId="0" borderId="15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6" fontId="9" fillId="0" borderId="48" xfId="0" applyNumberFormat="1" applyFont="1" applyBorder="1" applyAlignment="1" applyProtection="1">
      <alignment horizontal="right" vertical="center" shrinkToFit="1"/>
      <protection locked="0"/>
    </xf>
    <xf numFmtId="176" fontId="9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47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85" fontId="7" fillId="0" borderId="47" xfId="0" applyNumberFormat="1" applyFont="1" applyBorder="1" applyAlignment="1">
      <alignment horizontal="right" vertical="center" shrinkToFit="1"/>
    </xf>
    <xf numFmtId="185" fontId="7" fillId="0" borderId="24" xfId="0" applyNumberFormat="1" applyFont="1" applyBorder="1" applyAlignment="1">
      <alignment horizontal="right" vertical="center" shrinkToFit="1"/>
    </xf>
    <xf numFmtId="176" fontId="7" fillId="0" borderId="95" xfId="0" applyNumberFormat="1" applyFont="1" applyBorder="1" applyAlignment="1">
      <alignment horizontal="right" vertical="center" shrinkToFit="1"/>
    </xf>
    <xf numFmtId="176" fontId="9" fillId="0" borderId="47" xfId="0" applyNumberFormat="1" applyFont="1" applyBorder="1" applyAlignment="1" applyProtection="1">
      <alignment horizontal="right" vertical="center" shrinkToFit="1"/>
      <protection locked="0"/>
    </xf>
    <xf numFmtId="176" fontId="9" fillId="0" borderId="53" xfId="0" applyNumberFormat="1" applyFont="1" applyBorder="1" applyAlignment="1" applyProtection="1">
      <alignment horizontal="right" vertical="center" shrinkToFit="1"/>
      <protection locked="0"/>
    </xf>
    <xf numFmtId="176" fontId="7" fillId="2" borderId="1" xfId="0" applyNumberFormat="1" applyFont="1" applyFill="1" applyBorder="1" applyAlignment="1">
      <alignment horizontal="right" vertical="center" shrinkToFit="1"/>
    </xf>
    <xf numFmtId="176" fontId="7" fillId="2" borderId="11" xfId="0" applyNumberFormat="1" applyFont="1" applyFill="1" applyBorder="1" applyAlignment="1">
      <alignment horizontal="right" vertical="center" shrinkToFit="1"/>
    </xf>
    <xf numFmtId="176" fontId="7" fillId="2" borderId="35" xfId="0" applyNumberFormat="1" applyFont="1" applyFill="1" applyBorder="1" applyAlignment="1">
      <alignment horizontal="right" vertical="center" shrinkToFit="1"/>
    </xf>
    <xf numFmtId="0" fontId="9" fillId="0" borderId="16" xfId="0" applyFont="1" applyBorder="1" applyAlignment="1" applyProtection="1">
      <alignment horizontal="right" vertical="center" shrinkToFit="1"/>
      <protection locked="0"/>
    </xf>
    <xf numFmtId="0" fontId="7" fillId="10" borderId="12" xfId="0" applyFont="1" applyFill="1" applyBorder="1" applyAlignment="1">
      <alignment horizontal="center" vertical="center" wrapText="1"/>
    </xf>
    <xf numFmtId="190" fontId="9" fillId="0" borderId="104" xfId="0" applyNumberFormat="1" applyFont="1" applyBorder="1" applyAlignment="1" applyProtection="1">
      <alignment horizontal="center" vertical="center" shrinkToFit="1"/>
      <protection locked="0"/>
    </xf>
    <xf numFmtId="190" fontId="9" fillId="0" borderId="16" xfId="0" applyNumberFormat="1" applyFont="1" applyBorder="1" applyAlignment="1" applyProtection="1">
      <alignment horizontal="center" vertical="center" shrinkToFit="1"/>
      <protection locked="0"/>
    </xf>
    <xf numFmtId="204" fontId="9" fillId="0" borderId="48" xfId="0" applyNumberFormat="1" applyFont="1" applyBorder="1" applyAlignment="1" applyProtection="1">
      <alignment horizontal="right" vertical="center" shrinkToFit="1"/>
      <protection locked="0"/>
    </xf>
    <xf numFmtId="204" fontId="9" fillId="0" borderId="15" xfId="0" applyNumberFormat="1" applyFont="1" applyBorder="1" applyAlignment="1" applyProtection="1">
      <alignment horizontal="right" vertical="center" shrinkToFit="1"/>
      <protection locked="0"/>
    </xf>
    <xf numFmtId="204" fontId="7" fillId="0" borderId="48" xfId="0" applyNumberFormat="1" applyFont="1" applyBorder="1" applyAlignment="1">
      <alignment horizontal="right" vertical="center" shrinkToFit="1"/>
    </xf>
    <xf numFmtId="204" fontId="7" fillId="0" borderId="96" xfId="0" applyNumberFormat="1" applyFont="1" applyBorder="1" applyAlignment="1">
      <alignment horizontal="right" vertical="center" shrinkToFit="1"/>
    </xf>
    <xf numFmtId="190" fontId="9" fillId="0" borderId="48" xfId="0" applyNumberFormat="1" applyFont="1" applyBorder="1" applyAlignment="1" applyProtection="1">
      <alignment horizontal="center" vertical="center" shrinkToFit="1"/>
      <protection locked="0"/>
    </xf>
    <xf numFmtId="204" fontId="9" fillId="0" borderId="48" xfId="0" applyNumberFormat="1" applyFont="1" applyBorder="1" applyAlignment="1">
      <alignment horizontal="right" vertical="center" shrinkToFit="1"/>
    </xf>
    <xf numFmtId="204" fontId="9" fillId="0" borderId="15" xfId="0" applyNumberFormat="1" applyFont="1" applyBorder="1" applyAlignment="1">
      <alignment horizontal="right" vertical="center" shrinkToFit="1"/>
    </xf>
    <xf numFmtId="204" fontId="7" fillId="0" borderId="47" xfId="0" applyNumberFormat="1" applyFont="1" applyBorder="1" applyAlignment="1">
      <alignment horizontal="right" vertical="center" shrinkToFit="1"/>
    </xf>
    <xf numFmtId="204" fontId="7" fillId="0" borderId="95" xfId="0" applyNumberFormat="1" applyFont="1" applyBorder="1" applyAlignment="1">
      <alignment horizontal="right" vertical="center" shrinkToFit="1"/>
    </xf>
    <xf numFmtId="0" fontId="9" fillId="0" borderId="49" xfId="0" applyFont="1" applyBorder="1" applyAlignment="1" applyProtection="1">
      <alignment horizontal="right" vertical="center" shrinkToFit="1"/>
      <protection locked="0"/>
    </xf>
    <xf numFmtId="0" fontId="9" fillId="0" borderId="20" xfId="0" applyFont="1" applyBorder="1" applyAlignment="1" applyProtection="1">
      <alignment horizontal="right" vertical="center" shrinkToFit="1"/>
      <protection locked="0"/>
    </xf>
    <xf numFmtId="185" fontId="7" fillId="0" borderId="49" xfId="0" applyNumberFormat="1" applyFont="1" applyBorder="1" applyAlignment="1">
      <alignment horizontal="right" vertical="center" shrinkToFit="1"/>
    </xf>
    <xf numFmtId="185" fontId="7" fillId="0" borderId="19" xfId="0" applyNumberFormat="1" applyFont="1" applyBorder="1" applyAlignment="1">
      <alignment horizontal="right" vertical="center" shrinkToFit="1"/>
    </xf>
    <xf numFmtId="204" fontId="7" fillId="0" borderId="49" xfId="0" applyNumberFormat="1" applyFont="1" applyBorder="1" applyAlignment="1">
      <alignment horizontal="right" vertical="center" shrinkToFit="1"/>
    </xf>
    <xf numFmtId="204" fontId="7" fillId="0" borderId="101" xfId="0" applyNumberFormat="1" applyFont="1" applyBorder="1" applyAlignment="1">
      <alignment horizontal="right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176" fontId="9" fillId="0" borderId="1" xfId="0" applyNumberFormat="1" applyFont="1" applyBorder="1" applyAlignment="1" applyProtection="1">
      <alignment horizontal="right" vertical="center" shrinkToFit="1"/>
      <protection locked="0"/>
    </xf>
    <xf numFmtId="176" fontId="9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35" xfId="0" applyNumberFormat="1" applyFont="1" applyFill="1" applyBorder="1" applyAlignment="1">
      <alignment horizontal="center" vertical="center" shrinkToFit="1"/>
    </xf>
    <xf numFmtId="185" fontId="7" fillId="0" borderId="1" xfId="0" applyNumberFormat="1" applyFont="1" applyBorder="1" applyAlignment="1">
      <alignment horizontal="right" vertical="center" shrinkToFit="1"/>
    </xf>
    <xf numFmtId="185" fontId="7" fillId="0" borderId="2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190" fontId="9" fillId="0" borderId="105" xfId="0" applyNumberFormat="1" applyFont="1" applyBorder="1" applyAlignment="1" applyProtection="1">
      <alignment horizontal="center" vertical="center" shrinkToFit="1"/>
      <protection locked="0"/>
    </xf>
    <xf numFmtId="190" fontId="9" fillId="0" borderId="21" xfId="0" applyNumberFormat="1" applyFont="1" applyBorder="1" applyAlignment="1" applyProtection="1">
      <alignment horizontal="center" vertical="center" shrinkToFit="1"/>
      <protection locked="0"/>
    </xf>
    <xf numFmtId="204" fontId="9" fillId="0" borderId="17" xfId="0" applyNumberFormat="1" applyFont="1" applyBorder="1" applyAlignment="1" applyProtection="1">
      <alignment horizontal="right" vertical="center" shrinkToFit="1"/>
      <protection locked="0"/>
    </xf>
    <xf numFmtId="204" fontId="9" fillId="0" borderId="14" xfId="0" applyNumberFormat="1" applyFont="1" applyBorder="1" applyAlignment="1" applyProtection="1">
      <alignment horizontal="right" vertical="center" shrinkToFit="1"/>
      <protection locked="0"/>
    </xf>
    <xf numFmtId="204" fontId="9" fillId="0" borderId="90" xfId="0" applyNumberFormat="1" applyFont="1" applyBorder="1" applyAlignment="1">
      <alignment horizontal="right" vertical="center" shrinkToFit="1"/>
    </xf>
    <xf numFmtId="204" fontId="9" fillId="0" borderId="18" xfId="0" applyNumberFormat="1" applyFont="1" applyBorder="1" applyAlignment="1">
      <alignment horizontal="right"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190" fontId="9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9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189" fontId="7" fillId="0" borderId="104" xfId="0" applyNumberFormat="1" applyFont="1" applyBorder="1" applyAlignment="1" applyProtection="1">
      <alignment horizontal="right" vertical="center" shrinkToFit="1"/>
      <protection locked="0"/>
    </xf>
    <xf numFmtId="189" fontId="7" fillId="0" borderId="44" xfId="0" applyNumberFormat="1" applyFont="1" applyBorder="1" applyAlignment="1" applyProtection="1">
      <alignment horizontal="right" vertical="center" shrinkToFit="1"/>
      <protection locked="0"/>
    </xf>
    <xf numFmtId="181" fontId="7" fillId="0" borderId="105" xfId="0" applyNumberFormat="1" applyFont="1" applyBorder="1" applyAlignment="1">
      <alignment horizontal="right" vertical="center" shrinkToFit="1"/>
    </xf>
    <xf numFmtId="181" fontId="7" fillId="0" borderId="21" xfId="0" applyNumberFormat="1" applyFont="1" applyBorder="1" applyAlignment="1">
      <alignment horizontal="right" vertical="center" shrinkToFit="1"/>
    </xf>
    <xf numFmtId="199" fontId="9" fillId="0" borderId="48" xfId="0" applyNumberFormat="1" applyFont="1" applyBorder="1" applyAlignment="1">
      <alignment horizontal="right" vertical="center" shrinkToFit="1"/>
    </xf>
    <xf numFmtId="199" fontId="9" fillId="0" borderId="15" xfId="0" applyNumberFormat="1" applyFont="1" applyBorder="1" applyAlignment="1">
      <alignment horizontal="right" vertical="center" shrinkToFit="1"/>
    </xf>
    <xf numFmtId="176" fontId="7" fillId="0" borderId="17" xfId="0" applyNumberFormat="1" applyFont="1" applyBorder="1" applyAlignment="1">
      <alignment horizontal="right" vertical="center" shrinkToFit="1"/>
    </xf>
    <xf numFmtId="176" fontId="7" fillId="0" borderId="103" xfId="0" applyNumberFormat="1" applyFont="1" applyBorder="1" applyAlignment="1">
      <alignment horizontal="right" vertical="center" shrinkToFit="1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94" xfId="0" applyFont="1" applyBorder="1" applyAlignment="1" applyProtection="1">
      <alignment horizontal="center" vertical="center" shrinkToFit="1"/>
      <protection locked="0"/>
    </xf>
    <xf numFmtId="189" fontId="7" fillId="0" borderId="102" xfId="0" applyNumberFormat="1" applyFont="1" applyBorder="1" applyAlignment="1" applyProtection="1">
      <alignment horizontal="right" vertical="center" shrinkToFit="1"/>
      <protection locked="0"/>
    </xf>
    <xf numFmtId="189" fontId="7" fillId="0" borderId="94" xfId="0" applyNumberFormat="1" applyFont="1" applyBorder="1" applyAlignment="1" applyProtection="1">
      <alignment horizontal="right" vertical="center" shrinkToFit="1"/>
      <protection locked="0"/>
    </xf>
    <xf numFmtId="181" fontId="7" fillId="0" borderId="102" xfId="0" applyNumberFormat="1" applyFont="1" applyBorder="1" applyAlignment="1">
      <alignment horizontal="right" vertical="center" shrinkToFit="1"/>
    </xf>
    <xf numFmtId="181" fontId="7" fillId="0" borderId="53" xfId="0" applyNumberFormat="1" applyFont="1" applyBorder="1" applyAlignment="1">
      <alignment horizontal="righ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186" fontId="7" fillId="0" borderId="49" xfId="0" applyNumberFormat="1" applyFont="1" applyBorder="1" applyAlignment="1">
      <alignment horizontal="left" vertical="center" shrinkToFit="1"/>
    </xf>
    <xf numFmtId="186" fontId="7" fillId="0" borderId="20" xfId="0" applyNumberFormat="1" applyFont="1" applyBorder="1" applyAlignment="1">
      <alignment horizontal="left" vertical="center" shrinkToFit="1"/>
    </xf>
    <xf numFmtId="186" fontId="7" fillId="0" borderId="19" xfId="0" applyNumberFormat="1" applyFont="1" applyBorder="1" applyAlignment="1">
      <alignment horizontal="left" vertical="center" shrinkToFit="1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7" fillId="8" borderId="12" xfId="0" applyFont="1" applyFill="1" applyBorder="1" applyAlignment="1">
      <alignment horizontal="center" vertical="center" wrapText="1"/>
    </xf>
    <xf numFmtId="181" fontId="9" fillId="0" borderId="48" xfId="0" applyNumberFormat="1" applyFont="1" applyBorder="1" applyAlignment="1">
      <alignment horizontal="right" vertical="center" shrinkToFit="1"/>
    </xf>
    <xf numFmtId="181" fontId="9" fillId="0" borderId="15" xfId="0" applyNumberFormat="1" applyFont="1" applyBorder="1" applyAlignment="1">
      <alignment horizontal="right" vertical="center" shrinkToFit="1"/>
    </xf>
    <xf numFmtId="181" fontId="7" fillId="0" borderId="48" xfId="0" applyNumberFormat="1" applyFont="1" applyBorder="1" applyAlignment="1">
      <alignment horizontal="right" vertical="center" shrinkToFit="1"/>
    </xf>
    <xf numFmtId="181" fontId="7" fillId="0" borderId="96" xfId="0" applyNumberFormat="1" applyFont="1" applyBorder="1" applyAlignment="1">
      <alignment horizontal="right" vertical="center" shrinkToFit="1"/>
    </xf>
    <xf numFmtId="0" fontId="9" fillId="0" borderId="48" xfId="0" applyFont="1" applyBorder="1" applyAlignment="1" applyProtection="1">
      <alignment horizontal="right" vertical="center" shrinkToFit="1"/>
      <protection locked="0"/>
    </xf>
    <xf numFmtId="186" fontId="7" fillId="0" borderId="48" xfId="0" applyNumberFormat="1" applyFont="1" applyBorder="1" applyAlignment="1">
      <alignment horizontal="left" vertical="center" shrinkToFit="1"/>
    </xf>
    <xf numFmtId="186" fontId="7" fillId="0" borderId="16" xfId="0" applyNumberFormat="1" applyFont="1" applyBorder="1" applyAlignment="1">
      <alignment horizontal="left" vertical="center" shrinkToFit="1"/>
    </xf>
    <xf numFmtId="186" fontId="7" fillId="0" borderId="44" xfId="0" applyNumberFormat="1" applyFont="1" applyBorder="1" applyAlignment="1">
      <alignment horizontal="left" vertical="center" shrinkToFit="1"/>
    </xf>
    <xf numFmtId="181" fontId="9" fillId="0" borderId="49" xfId="0" applyNumberFormat="1" applyFont="1" applyBorder="1" applyAlignment="1">
      <alignment horizontal="right" vertical="center" shrinkToFit="1"/>
    </xf>
    <xf numFmtId="181" fontId="9" fillId="0" borderId="19" xfId="0" applyNumberFormat="1" applyFont="1" applyBorder="1" applyAlignment="1">
      <alignment horizontal="right" vertical="center" shrinkToFit="1"/>
    </xf>
    <xf numFmtId="176" fontId="7" fillId="0" borderId="49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0" fontId="7" fillId="7" borderId="12" xfId="0" applyFont="1" applyFill="1" applyBorder="1" applyAlignment="1">
      <alignment horizontal="center" vertical="center" wrapText="1"/>
    </xf>
    <xf numFmtId="181" fontId="9" fillId="0" borderId="48" xfId="0" applyNumberFormat="1" applyFont="1" applyBorder="1" applyAlignment="1" applyProtection="1">
      <alignment horizontal="right" vertical="center" shrinkToFit="1"/>
      <protection locked="0"/>
    </xf>
    <xf numFmtId="181" fontId="9" fillId="0" borderId="15" xfId="0" applyNumberFormat="1" applyFont="1" applyBorder="1" applyAlignment="1" applyProtection="1">
      <alignment horizontal="right" vertical="center" shrinkToFit="1"/>
      <protection locked="0"/>
    </xf>
    <xf numFmtId="204" fontId="7" fillId="0" borderId="15" xfId="0" applyNumberFormat="1" applyFont="1" applyBorder="1" applyAlignment="1">
      <alignment horizontal="right" vertical="center" shrinkToFit="1"/>
    </xf>
    <xf numFmtId="181" fontId="7" fillId="0" borderId="47" xfId="0" applyNumberFormat="1" applyFont="1" applyBorder="1" applyAlignment="1">
      <alignment horizontal="right" vertical="center" shrinkToFit="1"/>
    </xf>
    <xf numFmtId="181" fontId="7" fillId="0" borderId="95" xfId="0" applyNumberFormat="1" applyFont="1" applyBorder="1" applyAlignment="1">
      <alignment horizontal="right" vertical="center" shrinkToFit="1"/>
    </xf>
    <xf numFmtId="181" fontId="7" fillId="0" borderId="49" xfId="0" applyNumberFormat="1" applyFont="1" applyBorder="1" applyAlignment="1">
      <alignment horizontal="right" vertical="center" shrinkToFit="1"/>
    </xf>
    <xf numFmtId="181" fontId="7" fillId="0" borderId="101" xfId="0" applyNumberFormat="1" applyFont="1" applyBorder="1" applyAlignment="1">
      <alignment horizontal="right" vertical="center" shrinkToFit="1"/>
    </xf>
    <xf numFmtId="204" fontId="7" fillId="0" borderId="19" xfId="0" applyNumberFormat="1" applyFont="1" applyBorder="1" applyAlignment="1">
      <alignment horizontal="right" vertical="center" shrinkToFit="1"/>
    </xf>
    <xf numFmtId="181" fontId="9" fillId="0" borderId="47" xfId="0" applyNumberFormat="1" applyFont="1" applyBorder="1" applyAlignment="1" applyProtection="1">
      <alignment horizontal="right" vertical="center" shrinkToFit="1"/>
      <protection locked="0"/>
    </xf>
    <xf numFmtId="181" fontId="9" fillId="0" borderId="24" xfId="0" applyNumberFormat="1" applyFont="1" applyBorder="1" applyAlignment="1" applyProtection="1">
      <alignment horizontal="right" vertical="center" shrinkToFit="1"/>
      <protection locked="0"/>
    </xf>
    <xf numFmtId="181" fontId="9" fillId="0" borderId="47" xfId="0" applyNumberFormat="1" applyFont="1" applyBorder="1" applyAlignment="1">
      <alignment horizontal="right" vertical="center" shrinkToFit="1"/>
    </xf>
    <xf numFmtId="181" fontId="9" fillId="0" borderId="24" xfId="0" applyNumberFormat="1" applyFont="1" applyBorder="1" applyAlignment="1">
      <alignment horizontal="right" vertical="center" shrinkToFit="1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204" fontId="7" fillId="0" borderId="24" xfId="0" applyNumberFormat="1" applyFont="1" applyBorder="1" applyAlignment="1">
      <alignment horizontal="right" vertical="center" shrinkToFit="1"/>
    </xf>
    <xf numFmtId="0" fontId="9" fillId="0" borderId="47" xfId="0" applyFont="1" applyBorder="1" applyAlignment="1" applyProtection="1">
      <alignment horizontal="right" vertical="center" shrinkToFit="1"/>
      <protection locked="0"/>
    </xf>
    <xf numFmtId="0" fontId="9" fillId="0" borderId="53" xfId="0" applyFont="1" applyBorder="1" applyAlignment="1" applyProtection="1">
      <alignment horizontal="right" vertical="center" shrinkToFit="1"/>
      <protection locked="0"/>
    </xf>
    <xf numFmtId="176" fontId="9" fillId="0" borderId="17" xfId="0" applyNumberFormat="1" applyFont="1" applyBorder="1" applyAlignment="1" applyProtection="1">
      <alignment horizontal="right" vertical="center" shrinkToFit="1"/>
      <protection locked="0"/>
    </xf>
    <xf numFmtId="176" fontId="9" fillId="0" borderId="21" xfId="0" applyNumberFormat="1" applyFont="1" applyBorder="1" applyAlignment="1" applyProtection="1">
      <alignment horizontal="right" vertical="center" shrinkToFit="1"/>
      <protection locked="0"/>
    </xf>
    <xf numFmtId="181" fontId="9" fillId="0" borderId="49" xfId="0" applyNumberFormat="1" applyFont="1" applyBorder="1" applyAlignment="1" applyProtection="1">
      <alignment horizontal="right" vertical="center" shrinkToFit="1"/>
      <protection locked="0"/>
    </xf>
    <xf numFmtId="181" fontId="9" fillId="0" borderId="19" xfId="0" applyNumberFormat="1" applyFont="1" applyBorder="1" applyAlignment="1" applyProtection="1">
      <alignment horizontal="right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17" fillId="0" borderId="90" xfId="0" applyFont="1" applyBorder="1" applyAlignment="1" applyProtection="1">
      <alignment horizontal="left" vertical="center" shrinkToFit="1"/>
      <protection locked="0"/>
    </xf>
    <xf numFmtId="0" fontId="17" fillId="0" borderId="30" xfId="0" applyFont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91" xfId="0" applyFont="1" applyBorder="1" applyAlignment="1" applyProtection="1">
      <alignment horizontal="left" vertical="center" shrinkToFit="1"/>
      <protection locked="0"/>
    </xf>
    <xf numFmtId="0" fontId="17" fillId="0" borderId="88" xfId="0" applyFont="1" applyBorder="1" applyAlignment="1" applyProtection="1">
      <alignment horizontal="left" vertical="center" shrinkToFit="1"/>
      <protection locked="0"/>
    </xf>
    <xf numFmtId="0" fontId="17" fillId="0" borderId="92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9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8" xfId="0" applyFont="1" applyBorder="1" applyAlignment="1" applyProtection="1">
      <alignment horizontal="left" vertical="center" shrinkToFit="1"/>
      <protection locked="0"/>
    </xf>
    <xf numFmtId="0" fontId="7" fillId="0" borderId="92" xfId="0" applyFont="1" applyBorder="1" applyAlignment="1" applyProtection="1">
      <alignment horizontal="left" vertical="center" shrinkToFit="1"/>
      <protection locked="0"/>
    </xf>
    <xf numFmtId="181" fontId="8" fillId="0" borderId="36" xfId="0" applyNumberFormat="1" applyFont="1" applyBorder="1" applyAlignment="1" applyProtection="1">
      <alignment horizontal="center" vertical="center" shrinkToFit="1"/>
      <protection locked="0"/>
    </xf>
    <xf numFmtId="182" fontId="8" fillId="0" borderId="36" xfId="0" applyNumberFormat="1" applyFont="1" applyBorder="1" applyAlignment="1">
      <alignment horizontal="center" vertical="center" shrinkToFit="1"/>
    </xf>
    <xf numFmtId="177" fontId="8" fillId="0" borderId="36" xfId="0" applyNumberFormat="1" applyFont="1" applyBorder="1" applyAlignment="1">
      <alignment horizontal="center" vertical="center" shrinkToFit="1"/>
    </xf>
    <xf numFmtId="0" fontId="7" fillId="0" borderId="93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97" xfId="0" applyFont="1" applyBorder="1" applyAlignment="1" applyProtection="1">
      <alignment horizontal="left" vertical="center" shrinkToFit="1"/>
      <protection locked="0"/>
    </xf>
    <xf numFmtId="0" fontId="0" fillId="0" borderId="97" xfId="0" applyBorder="1" applyAlignment="1">
      <alignment horizontal="left" vertical="center" shrinkToFit="1"/>
    </xf>
    <xf numFmtId="0" fontId="0" fillId="0" borderId="98" xfId="0" applyBorder="1" applyAlignment="1">
      <alignment horizontal="left" vertical="center" shrinkToFit="1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15" fillId="0" borderId="93" xfId="0" applyFont="1" applyBorder="1" applyAlignment="1" applyProtection="1">
      <alignment horizontal="left" vertical="center" shrinkToFit="1"/>
      <protection locked="0"/>
    </xf>
    <xf numFmtId="0" fontId="15" fillId="0" borderId="99" xfId="0" applyFont="1" applyBorder="1" applyAlignment="1" applyProtection="1">
      <alignment horizontal="left" vertical="center" shrinkToFit="1"/>
      <protection locked="0"/>
    </xf>
    <xf numFmtId="0" fontId="15" fillId="0" borderId="100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7" fillId="0" borderId="93" xfId="0" applyFont="1" applyBorder="1" applyAlignment="1" applyProtection="1">
      <alignment horizontal="left" vertical="center" shrinkToFit="1"/>
      <protection locked="0"/>
    </xf>
    <xf numFmtId="0" fontId="7" fillId="0" borderId="99" xfId="0" applyFont="1" applyBorder="1" applyAlignment="1" applyProtection="1">
      <alignment horizontal="left" vertical="center" shrinkToFit="1"/>
      <protection locked="0"/>
    </xf>
    <xf numFmtId="0" fontId="7" fillId="0" borderId="100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195" fontId="7" fillId="0" borderId="4" xfId="0" applyNumberFormat="1" applyFont="1" applyBorder="1" applyAlignment="1">
      <alignment horizontal="center" vertical="center" shrinkToFit="1"/>
    </xf>
    <xf numFmtId="195" fontId="7" fillId="0" borderId="88" xfId="0" applyNumberFormat="1" applyFont="1" applyBorder="1" applyAlignment="1" applyProtection="1">
      <alignment horizontal="left" vertical="center" shrinkToFit="1"/>
      <protection locked="0"/>
    </xf>
    <xf numFmtId="0" fontId="7" fillId="0" borderId="89" xfId="0" applyFont="1" applyBorder="1" applyAlignment="1">
      <alignment horizontal="center" vertical="center" shrinkToFit="1"/>
    </xf>
    <xf numFmtId="195" fontId="7" fillId="0" borderId="9" xfId="0" applyNumberFormat="1" applyFont="1" applyBorder="1" applyAlignment="1" applyProtection="1">
      <alignment horizontal="left" vertical="center" shrinkToFit="1"/>
      <protection locked="0"/>
    </xf>
    <xf numFmtId="31" fontId="8" fillId="0" borderId="1" xfId="0" applyNumberFormat="1" applyFont="1" applyBorder="1" applyAlignment="1" applyProtection="1">
      <alignment horizontal="center" vertical="center" shrinkToFit="1"/>
      <protection locked="0"/>
    </xf>
    <xf numFmtId="31" fontId="8" fillId="0" borderId="11" xfId="0" applyNumberFormat="1" applyFont="1" applyBorder="1" applyAlignment="1" applyProtection="1">
      <alignment horizontal="center" vertical="center" shrinkToFit="1"/>
      <protection locked="0"/>
    </xf>
    <xf numFmtId="31" fontId="8" fillId="0" borderId="2" xfId="0" applyNumberFormat="1" applyFont="1" applyBorder="1" applyAlignment="1" applyProtection="1">
      <alignment horizontal="center" vertical="center" shrinkToFit="1"/>
      <protection locked="0"/>
    </xf>
    <xf numFmtId="180" fontId="17" fillId="5" borderId="36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36" xfId="0" applyNumberFormat="1" applyFont="1" applyBorder="1" applyAlignment="1" applyProtection="1">
      <alignment horizontal="center" vertical="center"/>
      <protection locked="0"/>
    </xf>
    <xf numFmtId="195" fontId="7" fillId="0" borderId="3" xfId="0" applyNumberFormat="1" applyFont="1" applyBorder="1" applyAlignment="1">
      <alignment horizontal="center" vertical="center" shrinkToFit="1"/>
    </xf>
    <xf numFmtId="0" fontId="23" fillId="11" borderId="122" xfId="0" applyFont="1" applyFill="1" applyBorder="1" applyAlignment="1">
      <alignment horizontal="left" vertical="top" wrapText="1" shrinkToFit="1"/>
    </xf>
    <xf numFmtId="0" fontId="23" fillId="11" borderId="30" xfId="0" applyFont="1" applyFill="1" applyBorder="1" applyAlignment="1">
      <alignment horizontal="left" vertical="top" wrapText="1" shrinkToFit="1"/>
    </xf>
    <xf numFmtId="0" fontId="23" fillId="11" borderId="126" xfId="0" applyFont="1" applyFill="1" applyBorder="1" applyAlignment="1">
      <alignment horizontal="left" vertical="top" wrapText="1" shrinkToFit="1"/>
    </xf>
    <xf numFmtId="0" fontId="23" fillId="11" borderId="121" xfId="0" applyFont="1" applyFill="1" applyBorder="1" applyAlignment="1">
      <alignment horizontal="left" vertical="top" wrapText="1" shrinkToFit="1"/>
    </xf>
    <xf numFmtId="0" fontId="23" fillId="11" borderId="0" xfId="0" applyFont="1" applyFill="1" applyAlignment="1">
      <alignment horizontal="left" vertical="top" wrapText="1" shrinkToFit="1"/>
    </xf>
    <xf numFmtId="0" fontId="23" fillId="11" borderId="120" xfId="0" applyFont="1" applyFill="1" applyBorder="1" applyAlignment="1">
      <alignment horizontal="left" vertical="top" wrapText="1" shrinkToFit="1"/>
    </xf>
    <xf numFmtId="0" fontId="23" fillId="11" borderId="127" xfId="0" applyFont="1" applyFill="1" applyBorder="1" applyAlignment="1">
      <alignment horizontal="left" vertical="top" wrapText="1" shrinkToFit="1"/>
    </xf>
    <xf numFmtId="0" fontId="23" fillId="11" borderId="64" xfId="0" applyFont="1" applyFill="1" applyBorder="1" applyAlignment="1">
      <alignment horizontal="left" vertical="top" wrapText="1" shrinkToFit="1"/>
    </xf>
    <xf numFmtId="0" fontId="23" fillId="11" borderId="123" xfId="0" applyFont="1" applyFill="1" applyBorder="1" applyAlignment="1">
      <alignment horizontal="left" vertical="top" wrapText="1" shrinkToFit="1"/>
    </xf>
    <xf numFmtId="0" fontId="23" fillId="0" borderId="122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124" xfId="0" applyFont="1" applyBorder="1" applyAlignment="1">
      <alignment horizontal="center" vertical="center" shrinkToFit="1"/>
    </xf>
    <xf numFmtId="0" fontId="23" fillId="0" borderId="12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25" xfId="0" applyFont="1" applyBorder="1" applyAlignment="1">
      <alignment horizontal="center" vertical="center" shrinkToFit="1"/>
    </xf>
    <xf numFmtId="0" fontId="23" fillId="0" borderId="134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132" xfId="0" applyFont="1" applyBorder="1" applyAlignment="1">
      <alignment horizontal="left" vertical="center" shrinkToFit="1"/>
    </xf>
    <xf numFmtId="0" fontId="23" fillId="0" borderId="133" xfId="0" applyFont="1" applyBorder="1" applyAlignment="1">
      <alignment horizontal="left" vertical="center" shrinkToFit="1"/>
    </xf>
    <xf numFmtId="0" fontId="23" fillId="0" borderId="141" xfId="0" applyFont="1" applyBorder="1" applyAlignment="1">
      <alignment horizontal="left" vertical="center" shrinkToFit="1"/>
    </xf>
    <xf numFmtId="0" fontId="23" fillId="0" borderId="127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3" fillId="0" borderId="140" xfId="0" applyFont="1" applyBorder="1" applyAlignment="1">
      <alignment horizontal="center" vertical="center" shrinkToFit="1"/>
    </xf>
    <xf numFmtId="0" fontId="29" fillId="0" borderId="105" xfId="0" applyFont="1" applyBorder="1" applyAlignment="1" applyProtection="1">
      <alignment horizontal="right" vertical="center"/>
      <protection locked="0"/>
    </xf>
    <xf numFmtId="0" fontId="29" fillId="0" borderId="21" xfId="0" applyFont="1" applyBorder="1" applyAlignment="1" applyProtection="1">
      <alignment horizontal="right" vertical="center"/>
      <protection locked="0"/>
    </xf>
    <xf numFmtId="205" fontId="23" fillId="11" borderId="30" xfId="0" applyNumberFormat="1" applyFont="1" applyFill="1" applyBorder="1" applyAlignment="1" applyProtection="1">
      <alignment horizontal="center" vertical="center" shrinkToFit="1"/>
      <protection locked="0"/>
    </xf>
    <xf numFmtId="0" fontId="23" fillId="11" borderId="21" xfId="0" applyFont="1" applyFill="1" applyBorder="1" applyAlignment="1">
      <alignment horizontal="left" vertical="center"/>
    </xf>
    <xf numFmtId="0" fontId="23" fillId="11" borderId="139" xfId="0" applyFont="1" applyFill="1" applyBorder="1" applyAlignment="1">
      <alignment horizontal="left" vertical="center"/>
    </xf>
    <xf numFmtId="0" fontId="29" fillId="0" borderId="104" xfId="0" applyFont="1" applyBorder="1" applyAlignment="1" applyProtection="1">
      <alignment horizontal="right" vertical="center" shrinkToFit="1"/>
      <protection locked="0"/>
    </xf>
    <xf numFmtId="0" fontId="29" fillId="0" borderId="16" xfId="0" applyFont="1" applyBorder="1" applyAlignment="1" applyProtection="1">
      <alignment horizontal="right" vertical="center" shrinkToFit="1"/>
      <protection locked="0"/>
    </xf>
    <xf numFmtId="0" fontId="23" fillId="11" borderId="16" xfId="0" applyFont="1" applyFill="1" applyBorder="1" applyAlignment="1">
      <alignment horizontal="left" vertical="center"/>
    </xf>
    <xf numFmtId="0" fontId="23" fillId="11" borderId="145" xfId="0" applyFont="1" applyFill="1" applyBorder="1" applyAlignment="1">
      <alignment horizontal="left" vertical="center"/>
    </xf>
    <xf numFmtId="0" fontId="23" fillId="11" borderId="16" xfId="0" applyFont="1" applyFill="1" applyBorder="1" applyAlignment="1" applyProtection="1">
      <alignment horizontal="left" vertical="center" shrinkToFit="1"/>
      <protection locked="0"/>
    </xf>
    <xf numFmtId="0" fontId="23" fillId="11" borderId="145" xfId="0" applyFont="1" applyFill="1" applyBorder="1" applyAlignment="1" applyProtection="1">
      <alignment horizontal="left" vertical="center" shrinkToFit="1"/>
      <protection locked="0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124" xfId="0" applyFont="1" applyBorder="1" applyAlignment="1" applyProtection="1">
      <alignment horizontal="center" vertical="center" shrinkToFit="1"/>
      <protection locked="0"/>
    </xf>
    <xf numFmtId="0" fontId="23" fillId="11" borderId="138" xfId="0" applyFont="1" applyFill="1" applyBorder="1" applyAlignment="1" applyProtection="1">
      <alignment horizontal="left" vertical="center" wrapText="1" shrinkToFit="1"/>
      <protection locked="0"/>
    </xf>
    <xf numFmtId="0" fontId="23" fillId="11" borderId="30" xfId="0" applyFont="1" applyFill="1" applyBorder="1" applyAlignment="1" applyProtection="1">
      <alignment horizontal="left" vertical="center" wrapText="1" shrinkToFit="1"/>
      <protection locked="0"/>
    </xf>
    <xf numFmtId="0" fontId="23" fillId="11" borderId="124" xfId="0" applyFont="1" applyFill="1" applyBorder="1" applyAlignment="1" applyProtection="1">
      <alignment horizontal="left" vertical="center" wrapText="1" shrinkToFit="1"/>
      <protection locked="0"/>
    </xf>
    <xf numFmtId="0" fontId="23" fillId="11" borderId="135" xfId="0" applyFont="1" applyFill="1" applyBorder="1" applyAlignment="1" applyProtection="1">
      <alignment horizontal="left" vertical="center" wrapText="1" shrinkToFit="1"/>
      <protection locked="0"/>
    </xf>
    <xf numFmtId="0" fontId="23" fillId="11" borderId="0" xfId="0" applyFont="1" applyFill="1" applyAlignment="1" applyProtection="1">
      <alignment horizontal="left" vertical="center" wrapText="1" shrinkToFit="1"/>
      <protection locked="0"/>
    </xf>
    <xf numFmtId="0" fontId="23" fillId="11" borderId="125" xfId="0" applyFont="1" applyFill="1" applyBorder="1" applyAlignment="1" applyProtection="1">
      <alignment horizontal="left" vertical="center" wrapText="1" shrinkToFit="1"/>
      <protection locked="0"/>
    </xf>
    <xf numFmtId="0" fontId="23" fillId="11" borderId="105" xfId="0" applyFont="1" applyFill="1" applyBorder="1" applyAlignment="1" applyProtection="1">
      <alignment horizontal="left" vertical="center" wrapText="1" shrinkToFit="1"/>
      <protection locked="0"/>
    </xf>
    <xf numFmtId="0" fontId="23" fillId="11" borderId="21" xfId="0" applyFont="1" applyFill="1" applyBorder="1" applyAlignment="1" applyProtection="1">
      <alignment horizontal="left" vertical="center" wrapText="1" shrinkToFit="1"/>
      <protection locked="0"/>
    </xf>
    <xf numFmtId="0" fontId="23" fillId="11" borderId="45" xfId="0" applyFont="1" applyFill="1" applyBorder="1" applyAlignment="1" applyProtection="1">
      <alignment horizontal="left" vertical="center" wrapText="1" shrinkToFit="1"/>
      <protection locked="0"/>
    </xf>
    <xf numFmtId="0" fontId="28" fillId="0" borderId="1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3" fillId="0" borderId="137" xfId="0" applyFont="1" applyBorder="1" applyAlignment="1">
      <alignment horizontal="center" vertical="center" shrinkToFit="1"/>
    </xf>
    <xf numFmtId="0" fontId="23" fillId="0" borderId="131" xfId="0" applyFont="1" applyBorder="1" applyAlignment="1">
      <alignment horizontal="center" vertical="center" shrinkToFit="1"/>
    </xf>
    <xf numFmtId="0" fontId="23" fillId="11" borderId="138" xfId="0" applyFont="1" applyFill="1" applyBorder="1" applyAlignment="1" applyProtection="1">
      <alignment horizontal="center" vertical="center" shrinkToFit="1"/>
      <protection locked="0"/>
    </xf>
    <xf numFmtId="0" fontId="23" fillId="11" borderId="30" xfId="0" applyFont="1" applyFill="1" applyBorder="1" applyAlignment="1" applyProtection="1">
      <alignment horizontal="center" vertical="center" shrinkToFit="1"/>
      <protection locked="0"/>
    </xf>
    <xf numFmtId="0" fontId="23" fillId="11" borderId="135" xfId="0" applyFont="1" applyFill="1" applyBorder="1" applyAlignment="1" applyProtection="1">
      <alignment horizontal="center" vertical="center" shrinkToFit="1"/>
      <protection locked="0"/>
    </xf>
    <xf numFmtId="0" fontId="23" fillId="11" borderId="0" xfId="0" applyFont="1" applyFill="1" applyAlignment="1" applyProtection="1">
      <alignment horizontal="center" vertical="center" shrinkToFit="1"/>
      <protection locked="0"/>
    </xf>
    <xf numFmtId="0" fontId="23" fillId="11" borderId="105" xfId="0" applyFont="1" applyFill="1" applyBorder="1" applyAlignment="1" applyProtection="1">
      <alignment horizontal="center" vertical="center" shrinkToFit="1"/>
      <protection locked="0"/>
    </xf>
    <xf numFmtId="0" fontId="23" fillId="11" borderId="21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2" fillId="0" borderId="0" xfId="0" applyFont="1" applyAlignment="1">
      <alignment horizontal="left" vertical="center" wrapText="1"/>
    </xf>
    <xf numFmtId="0" fontId="22" fillId="0" borderId="12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12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64" xfId="0" applyFont="1" applyBorder="1" applyAlignment="1">
      <alignment horizontal="center" vertical="center"/>
    </xf>
    <xf numFmtId="0" fontId="23" fillId="0" borderId="128" xfId="0" applyFont="1" applyBorder="1" applyAlignment="1">
      <alignment horizontal="center" vertical="center" shrinkToFit="1"/>
    </xf>
    <xf numFmtId="0" fontId="23" fillId="0" borderId="129" xfId="0" applyFont="1" applyBorder="1" applyAlignment="1">
      <alignment horizontal="center" vertical="center" shrinkToFit="1"/>
    </xf>
    <xf numFmtId="0" fontId="23" fillId="0" borderId="130" xfId="0" applyFont="1" applyBorder="1" applyAlignment="1">
      <alignment horizontal="center" vertical="center" shrinkToFit="1"/>
    </xf>
    <xf numFmtId="0" fontId="23" fillId="11" borderId="129" xfId="0" applyFont="1" applyFill="1" applyBorder="1" applyAlignment="1" applyProtection="1">
      <alignment horizontal="left" vertical="center" shrinkToFit="1"/>
      <protection locked="0"/>
    </xf>
    <xf numFmtId="0" fontId="23" fillId="11" borderId="130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3" fillId="0" borderId="117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11" borderId="126" xfId="0" applyFont="1" applyFill="1" applyBorder="1" applyAlignment="1" applyProtection="1">
      <alignment horizontal="center" vertical="center" shrinkToFit="1"/>
      <protection locked="0"/>
    </xf>
    <xf numFmtId="0" fontId="23" fillId="11" borderId="120" xfId="0" applyFont="1" applyFill="1" applyBorder="1" applyAlignment="1" applyProtection="1">
      <alignment horizontal="center" vertical="center" shrinkToFit="1"/>
      <protection locked="0"/>
    </xf>
    <xf numFmtId="0" fontId="23" fillId="11" borderId="139" xfId="0" applyFont="1" applyFill="1" applyBorder="1" applyAlignment="1" applyProtection="1">
      <alignment horizontal="center" vertical="center" shrinkToFit="1"/>
      <protection locked="0"/>
    </xf>
    <xf numFmtId="0" fontId="23" fillId="11" borderId="124" xfId="0" applyFont="1" applyFill="1" applyBorder="1" applyAlignment="1" applyProtection="1">
      <alignment horizontal="center" vertical="center" shrinkToFit="1"/>
      <protection locked="0"/>
    </xf>
    <xf numFmtId="0" fontId="23" fillId="11" borderId="125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2" fillId="0" borderId="135" xfId="0" applyFont="1" applyBorder="1" applyAlignment="1">
      <alignment horizontal="center" vertical="center" wrapText="1"/>
    </xf>
    <xf numFmtId="0" fontId="22" fillId="0" borderId="125" xfId="0" applyFont="1" applyBorder="1" applyAlignment="1">
      <alignment horizontal="center" vertical="center" wrapText="1"/>
    </xf>
    <xf numFmtId="0" fontId="22" fillId="0" borderId="10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11" borderId="30" xfId="0" applyFont="1" applyFill="1" applyBorder="1" applyAlignment="1">
      <alignment horizontal="left" vertical="center" wrapText="1"/>
    </xf>
    <xf numFmtId="0" fontId="23" fillId="11" borderId="126" xfId="0" applyFont="1" applyFill="1" applyBorder="1" applyAlignment="1">
      <alignment horizontal="left" vertical="center" wrapText="1"/>
    </xf>
    <xf numFmtId="0" fontId="23" fillId="11" borderId="0" xfId="0" applyFont="1" applyFill="1" applyAlignment="1">
      <alignment horizontal="left" vertical="center" wrapText="1"/>
    </xf>
    <xf numFmtId="0" fontId="23" fillId="11" borderId="120" xfId="0" applyFont="1" applyFill="1" applyBorder="1" applyAlignment="1">
      <alignment horizontal="left" vertical="center" wrapText="1"/>
    </xf>
    <xf numFmtId="0" fontId="23" fillId="11" borderId="21" xfId="0" applyFont="1" applyFill="1" applyBorder="1" applyAlignment="1">
      <alignment horizontal="left" vertical="center" wrapText="1"/>
    </xf>
    <xf numFmtId="0" fontId="23" fillId="11" borderId="139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12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shrinkToFit="1"/>
    </xf>
    <xf numFmtId="0" fontId="32" fillId="0" borderId="125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11" borderId="135" xfId="0" applyFont="1" applyFill="1" applyBorder="1" applyAlignment="1" applyProtection="1">
      <alignment horizontal="left" vertical="center" shrinkToFit="1"/>
      <protection locked="0"/>
    </xf>
    <xf numFmtId="0" fontId="22" fillId="11" borderId="0" xfId="0" applyFont="1" applyFill="1" applyAlignment="1" applyProtection="1">
      <alignment horizontal="left" vertical="center" shrinkToFit="1"/>
      <protection locked="0"/>
    </xf>
    <xf numFmtId="0" fontId="22" fillId="11" borderId="125" xfId="0" applyFont="1" applyFill="1" applyBorder="1" applyAlignment="1" applyProtection="1">
      <alignment horizontal="left" vertical="center" shrinkToFit="1"/>
      <protection locked="0"/>
    </xf>
    <xf numFmtId="0" fontId="22" fillId="11" borderId="105" xfId="0" applyFont="1" applyFill="1" applyBorder="1" applyAlignment="1" applyProtection="1">
      <alignment horizontal="left" vertical="center" shrinkToFit="1"/>
      <protection locked="0"/>
    </xf>
    <xf numFmtId="0" fontId="22" fillId="11" borderId="21" xfId="0" applyFont="1" applyFill="1" applyBorder="1" applyAlignment="1" applyProtection="1">
      <alignment horizontal="left" vertical="center" shrinkToFit="1"/>
      <protection locked="0"/>
    </xf>
    <xf numFmtId="0" fontId="22" fillId="11" borderId="45" xfId="0" applyFont="1" applyFill="1" applyBorder="1" applyAlignment="1" applyProtection="1">
      <alignment horizontal="left" vertical="center" shrinkToFit="1"/>
      <protection locked="0"/>
    </xf>
    <xf numFmtId="0" fontId="23" fillId="0" borderId="134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139" xfId="0" applyFont="1" applyBorder="1" applyAlignment="1">
      <alignment horizontal="left" vertical="center" shrinkToFit="1"/>
    </xf>
    <xf numFmtId="0" fontId="23" fillId="11" borderId="27" xfId="0" applyFont="1" applyFill="1" applyBorder="1" applyAlignment="1">
      <alignment horizontal="center" vertical="center" shrinkToFit="1"/>
    </xf>
    <xf numFmtId="0" fontId="23" fillId="0" borderId="146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11" borderId="64" xfId="0" applyFont="1" applyFill="1" applyBorder="1" applyAlignment="1">
      <alignment horizontal="center" vertical="center" shrinkToFit="1"/>
    </xf>
    <xf numFmtId="0" fontId="23" fillId="11" borderId="140" xfId="0" applyFont="1" applyFill="1" applyBorder="1" applyAlignment="1">
      <alignment horizontal="center" vertical="center" shrinkToFit="1"/>
    </xf>
    <xf numFmtId="0" fontId="23" fillId="11" borderId="136" xfId="0" applyFont="1" applyFill="1" applyBorder="1" applyAlignment="1">
      <alignment horizontal="center" vertical="center" shrinkToFit="1"/>
    </xf>
    <xf numFmtId="0" fontId="23" fillId="0" borderId="127" xfId="0" applyFont="1" applyBorder="1" applyAlignment="1">
      <alignment horizontal="left" vertical="center" shrinkToFit="1"/>
    </xf>
    <xf numFmtId="0" fontId="23" fillId="0" borderId="64" xfId="0" applyFont="1" applyBorder="1" applyAlignment="1">
      <alignment horizontal="left" vertical="center" shrinkToFit="1"/>
    </xf>
    <xf numFmtId="0" fontId="23" fillId="0" borderId="140" xfId="0" applyFont="1" applyBorder="1" applyAlignment="1">
      <alignment horizontal="left" vertical="center" shrinkToFit="1"/>
    </xf>
    <xf numFmtId="0" fontId="23" fillId="0" borderId="126" xfId="0" applyFont="1" applyBorder="1" applyAlignment="1">
      <alignment horizontal="center" vertical="center" shrinkToFit="1"/>
    </xf>
    <xf numFmtId="0" fontId="23" fillId="0" borderId="122" xfId="0" applyFont="1" applyBorder="1" applyAlignment="1">
      <alignment horizontal="left" vertical="center" shrinkToFit="1"/>
    </xf>
    <xf numFmtId="0" fontId="23" fillId="0" borderId="30" xfId="0" applyFont="1" applyBorder="1" applyAlignment="1">
      <alignment horizontal="left" vertical="center" shrinkToFit="1"/>
    </xf>
    <xf numFmtId="0" fontId="23" fillId="0" borderId="126" xfId="0" applyFont="1" applyBorder="1" applyAlignment="1">
      <alignment horizontal="left" vertical="center" shrinkToFit="1"/>
    </xf>
    <xf numFmtId="0" fontId="23" fillId="11" borderId="134" xfId="0" applyFont="1" applyFill="1" applyBorder="1" applyAlignment="1">
      <alignment horizontal="left" vertical="center" shrinkToFit="1"/>
    </xf>
    <xf numFmtId="0" fontId="23" fillId="11" borderId="21" xfId="0" applyFont="1" applyFill="1" applyBorder="1" applyAlignment="1">
      <alignment horizontal="left" vertical="center" shrinkToFit="1"/>
    </xf>
    <xf numFmtId="0" fontId="23" fillId="11" borderId="139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11" borderId="127" xfId="0" applyFont="1" applyFill="1" applyBorder="1" applyAlignment="1">
      <alignment horizontal="left" vertical="center" shrinkToFit="1"/>
    </xf>
    <xf numFmtId="0" fontId="23" fillId="11" borderId="64" xfId="0" applyFont="1" applyFill="1" applyBorder="1" applyAlignment="1">
      <alignment horizontal="left" vertical="center" shrinkToFit="1"/>
    </xf>
    <xf numFmtId="0" fontId="23" fillId="11" borderId="123" xfId="0" applyFont="1" applyFill="1" applyBorder="1" applyAlignment="1">
      <alignment horizontal="left" vertical="center" shrinkToFit="1"/>
    </xf>
    <xf numFmtId="0" fontId="23" fillId="0" borderId="135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11" borderId="123" xfId="0" applyFont="1" applyFill="1" applyBorder="1" applyAlignment="1">
      <alignment horizontal="center" vertical="center" shrinkToFit="1"/>
    </xf>
    <xf numFmtId="0" fontId="23" fillId="11" borderId="147" xfId="0" applyFont="1" applyFill="1" applyBorder="1" applyAlignment="1">
      <alignment horizontal="center" vertical="center" shrinkToFit="1"/>
    </xf>
    <xf numFmtId="0" fontId="23" fillId="11" borderId="30" xfId="0" applyFont="1" applyFill="1" applyBorder="1" applyAlignment="1">
      <alignment horizontal="center" vertical="center" shrinkToFit="1"/>
    </xf>
    <xf numFmtId="0" fontId="23" fillId="0" borderId="104" xfId="0" applyFont="1" applyBorder="1" applyAlignment="1" applyProtection="1">
      <alignment horizontal="right" vertical="center" shrinkToFit="1"/>
      <protection locked="0"/>
    </xf>
    <xf numFmtId="0" fontId="23" fillId="0" borderId="16" xfId="0" applyFont="1" applyBorder="1" applyAlignment="1" applyProtection="1">
      <alignment horizontal="right" vertical="center" shrinkToFit="1"/>
      <protection locked="0"/>
    </xf>
    <xf numFmtId="0" fontId="23" fillId="0" borderId="105" xfId="0" applyFont="1" applyBorder="1" applyAlignment="1" applyProtection="1">
      <alignment horizontal="right" vertical="center"/>
      <protection locked="0"/>
    </xf>
    <xf numFmtId="0" fontId="23" fillId="0" borderId="21" xfId="0" applyFont="1" applyBorder="1" applyAlignment="1" applyProtection="1">
      <alignment horizontal="right" vertical="center"/>
      <protection locked="0"/>
    </xf>
    <xf numFmtId="0" fontId="23" fillId="11" borderId="144" xfId="0" applyFont="1" applyFill="1" applyBorder="1" applyAlignment="1">
      <alignment horizontal="left" vertical="top" wrapText="1" shrinkToFit="1"/>
    </xf>
    <xf numFmtId="0" fontId="23" fillId="11" borderId="133" xfId="0" applyFont="1" applyFill="1" applyBorder="1" applyAlignment="1">
      <alignment horizontal="left" vertical="top" wrapText="1" shrinkToFit="1"/>
    </xf>
    <xf numFmtId="0" fontId="23" fillId="11" borderId="141" xfId="0" applyFont="1" applyFill="1" applyBorder="1" applyAlignment="1">
      <alignment horizontal="left" vertical="top" wrapText="1" shrinkToFit="1"/>
    </xf>
    <xf numFmtId="0" fontId="23" fillId="11" borderId="135" xfId="0" applyFont="1" applyFill="1" applyBorder="1" applyAlignment="1">
      <alignment horizontal="left" vertical="top" wrapText="1" shrinkToFit="1"/>
    </xf>
    <xf numFmtId="0" fontId="23" fillId="11" borderId="136" xfId="0" applyFont="1" applyFill="1" applyBorder="1" applyAlignment="1">
      <alignment horizontal="left" vertical="top" wrapText="1" shrinkToFit="1"/>
    </xf>
    <xf numFmtId="0" fontId="23" fillId="0" borderId="122" xfId="0" applyFont="1" applyBorder="1" applyAlignment="1">
      <alignment horizontal="center" vertical="center" wrapText="1"/>
    </xf>
    <xf numFmtId="0" fontId="23" fillId="0" borderId="124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center" vertical="center" wrapText="1"/>
    </xf>
    <xf numFmtId="0" fontId="23" fillId="11" borderId="105" xfId="0" applyFont="1" applyFill="1" applyBorder="1" applyAlignment="1">
      <alignment horizontal="left" vertical="top" wrapText="1" shrinkToFit="1"/>
    </xf>
    <xf numFmtId="0" fontId="23" fillId="11" borderId="21" xfId="0" applyFont="1" applyFill="1" applyBorder="1" applyAlignment="1">
      <alignment horizontal="left" vertical="top" wrapText="1" shrinkToFit="1"/>
    </xf>
    <xf numFmtId="0" fontId="23" fillId="11" borderId="139" xfId="0" applyFont="1" applyFill="1" applyBorder="1" applyAlignment="1">
      <alignment horizontal="left" vertical="top" wrapText="1" shrinkToFit="1"/>
    </xf>
    <xf numFmtId="0" fontId="23" fillId="11" borderId="138" xfId="0" applyFont="1" applyFill="1" applyBorder="1" applyAlignment="1">
      <alignment horizontal="left" vertical="top" wrapText="1" shrinkToFit="1"/>
    </xf>
    <xf numFmtId="0" fontId="23" fillId="0" borderId="128" xfId="0" applyFont="1" applyBorder="1" applyAlignment="1">
      <alignment horizontal="center" vertical="center"/>
    </xf>
    <xf numFmtId="0" fontId="26" fillId="0" borderId="129" xfId="0" applyFont="1" applyBorder="1" applyAlignment="1">
      <alignment horizontal="center" vertical="center"/>
    </xf>
    <xf numFmtId="0" fontId="26" fillId="0" borderId="130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118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28" xfId="0" applyFont="1" applyBorder="1" applyAlignment="1" applyProtection="1">
      <alignment horizontal="center" vertical="center" wrapText="1"/>
      <protection locked="0"/>
    </xf>
    <xf numFmtId="0" fontId="23" fillId="0" borderId="132" xfId="0" applyFont="1" applyBorder="1" applyAlignment="1" applyProtection="1">
      <alignment horizontal="center" vertical="top" wrapText="1"/>
      <protection locked="0"/>
    </xf>
    <xf numFmtId="0" fontId="23" fillId="0" borderId="133" xfId="0" applyFont="1" applyBorder="1" applyAlignment="1" applyProtection="1">
      <alignment horizontal="center" vertical="top" wrapText="1"/>
      <protection locked="0"/>
    </xf>
    <xf numFmtId="0" fontId="23" fillId="0" borderId="143" xfId="0" applyFont="1" applyBorder="1" applyAlignment="1" applyProtection="1">
      <alignment horizontal="center" vertical="top" wrapText="1"/>
      <protection locked="0"/>
    </xf>
    <xf numFmtId="0" fontId="23" fillId="0" borderId="121" xfId="0" applyFont="1" applyBorder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23" fillId="0" borderId="125" xfId="0" applyFont="1" applyBorder="1" applyAlignment="1" applyProtection="1">
      <alignment horizontal="center" vertical="top" wrapText="1"/>
      <protection locked="0"/>
    </xf>
    <xf numFmtId="0" fontId="23" fillId="0" borderId="134" xfId="0" applyFont="1" applyBorder="1" applyAlignment="1" applyProtection="1">
      <alignment horizontal="center" vertical="top" wrapText="1"/>
      <protection locked="0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45" xfId="0" applyFont="1" applyBorder="1" applyAlignment="1" applyProtection="1">
      <alignment horizontal="center" vertical="top" wrapText="1"/>
      <protection locked="0"/>
    </xf>
    <xf numFmtId="0" fontId="23" fillId="0" borderId="13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shrinkToFit="1"/>
    </xf>
    <xf numFmtId="0" fontId="23" fillId="0" borderId="133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left" vertical="center"/>
    </xf>
    <xf numFmtId="0" fontId="23" fillId="11" borderId="136" xfId="0" applyFont="1" applyFill="1" applyBorder="1" applyAlignment="1" applyProtection="1">
      <alignment horizontal="left" vertical="center" wrapText="1" shrinkToFit="1"/>
      <protection locked="0"/>
    </xf>
    <xf numFmtId="0" fontId="23" fillId="11" borderId="64" xfId="0" applyFont="1" applyFill="1" applyBorder="1" applyAlignment="1" applyProtection="1">
      <alignment horizontal="left" vertical="center" wrapText="1" shrinkToFit="1"/>
      <protection locked="0"/>
    </xf>
    <xf numFmtId="0" fontId="23" fillId="11" borderId="140" xfId="0" applyFont="1" applyFill="1" applyBorder="1" applyAlignment="1" applyProtection="1">
      <alignment horizontal="left" vertical="center" wrapText="1" shrinkToFit="1"/>
      <protection locked="0"/>
    </xf>
    <xf numFmtId="0" fontId="23" fillId="0" borderId="136" xfId="0" applyFont="1" applyBorder="1" applyAlignment="1" applyProtection="1">
      <alignment horizontal="right" vertical="center"/>
      <protection locked="0"/>
    </xf>
    <xf numFmtId="0" fontId="23" fillId="0" borderId="64" xfId="0" applyFont="1" applyBorder="1" applyAlignment="1" applyProtection="1">
      <alignment horizontal="right" vertical="center"/>
      <protection locked="0"/>
    </xf>
    <xf numFmtId="0" fontId="23" fillId="11" borderId="64" xfId="0" applyFont="1" applyFill="1" applyBorder="1" applyAlignment="1">
      <alignment horizontal="left" vertical="center"/>
    </xf>
    <xf numFmtId="0" fontId="23" fillId="11" borderId="123" xfId="0" applyFont="1" applyFill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3">
    <dxf>
      <fill>
        <patternFill>
          <bgColor indexed="10"/>
        </patternFill>
      </fill>
    </dxf>
    <dxf>
      <font>
        <color theme="0"/>
      </font>
    </dxf>
    <dxf>
      <font>
        <b/>
        <i/>
        <strike val="0"/>
        <condense val="0"/>
        <extend val="0"/>
        <u val="none"/>
        <color indexed="9"/>
      </font>
      <fill>
        <patternFill>
          <bgColor indexed="10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59999389629810485"/>
    <pageSetUpPr fitToPage="1"/>
  </sheetPr>
  <dimension ref="A1:M77"/>
  <sheetViews>
    <sheetView showZeros="0" topLeftCell="A16" workbookViewId="0">
      <selection activeCell="K16" sqref="K16:K54"/>
    </sheetView>
  </sheetViews>
  <sheetFormatPr defaultColWidth="11" defaultRowHeight="12"/>
  <cols>
    <col min="1" max="1" width="2.86328125" style="95" customWidth="1"/>
    <col min="2" max="2" width="12.59765625" style="95" customWidth="1"/>
    <col min="3" max="5" width="6.59765625" style="95" customWidth="1"/>
    <col min="6" max="6" width="5.59765625" style="95" customWidth="1"/>
    <col min="7" max="7" width="6.59765625" style="95" customWidth="1"/>
    <col min="8" max="8" width="4.59765625" style="95" customWidth="1"/>
    <col min="9" max="10" width="10.59765625" style="95" customWidth="1"/>
    <col min="11" max="11" width="15.3984375" style="95" customWidth="1"/>
    <col min="12" max="12" width="6.46484375" style="95" customWidth="1"/>
    <col min="13" max="13" width="19.1328125" style="95" bestFit="1" customWidth="1"/>
    <col min="14" max="16384" width="11" style="95"/>
  </cols>
  <sheetData>
    <row r="1" spans="1:13">
      <c r="A1" s="355" t="s">
        <v>14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3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13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</row>
    <row r="4" spans="1:13" ht="30" customHeight="1">
      <c r="B4" s="186"/>
      <c r="C4" s="186"/>
      <c r="D4" s="186"/>
      <c r="E4" s="186"/>
      <c r="F4" s="186" t="s">
        <v>15</v>
      </c>
      <c r="G4" s="186"/>
      <c r="H4" s="186"/>
      <c r="I4" s="186"/>
      <c r="J4" s="186"/>
      <c r="K4" s="186"/>
    </row>
    <row r="5" spans="1:13" ht="12" customHeight="1">
      <c r="A5" s="101"/>
      <c r="J5" s="185"/>
      <c r="K5" s="185"/>
    </row>
    <row r="6" spans="1:13" ht="14.1" customHeight="1">
      <c r="K6" s="126" t="e">
        <f>#REF!</f>
        <v>#REF!</v>
      </c>
    </row>
    <row r="7" spans="1:13" ht="16.149999999999999">
      <c r="A7" s="356" t="e">
        <f>#REF!</f>
        <v>#REF!</v>
      </c>
      <c r="B7" s="356"/>
      <c r="C7" s="356"/>
      <c r="D7" s="356"/>
      <c r="E7" s="356"/>
      <c r="F7" s="100"/>
      <c r="K7" s="99"/>
    </row>
    <row r="8" spans="1:13" ht="18.75" customHeight="1">
      <c r="A8" s="101"/>
      <c r="J8" s="357"/>
      <c r="K8" s="357"/>
    </row>
    <row r="9" spans="1:13" ht="18.75" customHeight="1">
      <c r="A9" s="101"/>
      <c r="B9" s="95" t="s">
        <v>136</v>
      </c>
      <c r="C9" s="95" t="s">
        <v>16</v>
      </c>
      <c r="J9" s="185"/>
      <c r="K9" s="185"/>
    </row>
    <row r="10" spans="1:13" ht="18" customHeight="1">
      <c r="A10" s="101"/>
      <c r="B10" s="95" t="s">
        <v>17</v>
      </c>
      <c r="G10" s="101"/>
      <c r="J10" s="99" t="s">
        <v>91</v>
      </c>
      <c r="K10" s="160"/>
    </row>
    <row r="11" spans="1:13" ht="7.5" customHeight="1" thickBot="1">
      <c r="A11" s="101"/>
      <c r="J11" s="358"/>
      <c r="K11" s="358"/>
    </row>
    <row r="12" spans="1:13" ht="17.100000000000001" customHeight="1">
      <c r="A12" s="359" t="s">
        <v>133</v>
      </c>
      <c r="B12" s="360"/>
      <c r="C12" s="360"/>
      <c r="D12" s="360"/>
      <c r="E12" s="360"/>
      <c r="F12" s="360"/>
      <c r="G12" s="360"/>
      <c r="H12" s="360"/>
      <c r="I12" s="236" t="s">
        <v>134</v>
      </c>
      <c r="J12" s="250" t="s">
        <v>55</v>
      </c>
      <c r="K12" s="188" t="s">
        <v>135</v>
      </c>
      <c r="L12" s="354" t="e">
        <f>IF((#REF!-'提出1 (原本)'!K13)=0,"OK","NG")</f>
        <v>#REF!</v>
      </c>
      <c r="M12" s="345" t="s">
        <v>62</v>
      </c>
    </row>
    <row r="13" spans="1:13" ht="18" customHeight="1">
      <c r="A13" s="346" t="e">
        <f>#REF!</f>
        <v>#REF!</v>
      </c>
      <c r="B13" s="347"/>
      <c r="C13" s="347"/>
      <c r="D13" s="347"/>
      <c r="E13" s="347"/>
      <c r="F13" s="347"/>
      <c r="G13" s="347"/>
      <c r="H13" s="347"/>
      <c r="I13" s="348" t="e">
        <f>#REF!</f>
        <v>#REF!</v>
      </c>
      <c r="J13" s="348" t="e">
        <f>K13/I13</f>
        <v>#REF!</v>
      </c>
      <c r="K13" s="350" t="e">
        <f>K58</f>
        <v>#REF!</v>
      </c>
      <c r="L13" s="354"/>
      <c r="M13" s="345"/>
    </row>
    <row r="14" spans="1:13" ht="18" customHeight="1">
      <c r="A14" s="352" t="e">
        <f>#REF!</f>
        <v>#REF!</v>
      </c>
      <c r="B14" s="353"/>
      <c r="C14" s="353"/>
      <c r="D14" s="353"/>
      <c r="E14" s="353"/>
      <c r="F14" s="353"/>
      <c r="G14" s="353"/>
      <c r="H14" s="353"/>
      <c r="I14" s="349"/>
      <c r="J14" s="349"/>
      <c r="K14" s="351"/>
      <c r="L14" s="101"/>
      <c r="M14" s="187"/>
    </row>
    <row r="15" spans="1:13" ht="15.75" customHeight="1">
      <c r="A15" s="120"/>
      <c r="B15" s="341" t="s">
        <v>63</v>
      </c>
      <c r="C15" s="341"/>
      <c r="D15" s="341"/>
      <c r="E15" s="341"/>
      <c r="F15" s="341"/>
      <c r="G15" s="341"/>
      <c r="H15" s="341"/>
      <c r="I15" s="241" t="s">
        <v>64</v>
      </c>
      <c r="J15" s="247" t="s">
        <v>55</v>
      </c>
      <c r="K15" s="190" t="s">
        <v>65</v>
      </c>
    </row>
    <row r="16" spans="1:13" ht="15" customHeight="1">
      <c r="A16" s="308" t="s">
        <v>66</v>
      </c>
      <c r="B16" s="343" t="e">
        <f>#REF!</f>
        <v>#REF!</v>
      </c>
      <c r="C16" s="343"/>
      <c r="D16" s="343"/>
      <c r="E16" s="343"/>
      <c r="F16" s="343"/>
      <c r="G16" s="343"/>
      <c r="H16" s="343"/>
      <c r="I16" s="267" t="e">
        <f>#REF!</f>
        <v>#REF!</v>
      </c>
      <c r="J16" s="268" t="e">
        <f>#REF!</f>
        <v>#REF!</v>
      </c>
      <c r="K16" s="237" t="e">
        <f>J16*I16</f>
        <v>#REF!</v>
      </c>
    </row>
    <row r="17" spans="1:11" ht="15" customHeight="1">
      <c r="A17" s="330"/>
      <c r="B17" s="317" t="e">
        <f>#REF!</f>
        <v>#REF!</v>
      </c>
      <c r="C17" s="317"/>
      <c r="D17" s="317"/>
      <c r="E17" s="317"/>
      <c r="F17" s="317"/>
      <c r="G17" s="317"/>
      <c r="H17" s="317"/>
      <c r="I17" s="248" t="e">
        <f>#REF!</f>
        <v>#REF!</v>
      </c>
      <c r="J17" s="245" t="e">
        <f>#REF!</f>
        <v>#REF!</v>
      </c>
      <c r="K17" s="193" t="e">
        <f>J17*I17</f>
        <v>#REF!</v>
      </c>
    </row>
    <row r="18" spans="1:11" ht="15" customHeight="1">
      <c r="A18" s="330"/>
      <c r="B18" s="317" t="e">
        <f>#REF!</f>
        <v>#REF!</v>
      </c>
      <c r="C18" s="317"/>
      <c r="D18" s="317"/>
      <c r="E18" s="317"/>
      <c r="F18" s="317"/>
      <c r="G18" s="317"/>
      <c r="H18" s="317"/>
      <c r="I18" s="249" t="e">
        <f>#REF!</f>
        <v>#REF!</v>
      </c>
      <c r="J18" s="246" t="e">
        <f>#REF!</f>
        <v>#REF!</v>
      </c>
      <c r="K18" s="193" t="e">
        <f t="shared" ref="K18:K23" si="0">J18*I18</f>
        <v>#REF!</v>
      </c>
    </row>
    <row r="19" spans="1:11" ht="15" customHeight="1">
      <c r="A19" s="330"/>
      <c r="B19" s="317" t="e">
        <f>#REF!</f>
        <v>#REF!</v>
      </c>
      <c r="C19" s="317"/>
      <c r="D19" s="317"/>
      <c r="E19" s="317"/>
      <c r="F19" s="317"/>
      <c r="G19" s="317"/>
      <c r="H19" s="317"/>
      <c r="I19" s="249" t="e">
        <f>#REF!</f>
        <v>#REF!</v>
      </c>
      <c r="J19" s="246" t="e">
        <f>#REF!</f>
        <v>#REF!</v>
      </c>
      <c r="K19" s="193" t="e">
        <f t="shared" si="0"/>
        <v>#REF!</v>
      </c>
    </row>
    <row r="20" spans="1:11" ht="15" customHeight="1">
      <c r="A20" s="330"/>
      <c r="B20" s="317" t="e">
        <f>#REF!</f>
        <v>#REF!</v>
      </c>
      <c r="C20" s="317"/>
      <c r="D20" s="317"/>
      <c r="E20" s="317"/>
      <c r="F20" s="317"/>
      <c r="G20" s="317"/>
      <c r="H20" s="317"/>
      <c r="I20" s="249" t="e">
        <f>#REF!</f>
        <v>#REF!</v>
      </c>
      <c r="J20" s="246" t="e">
        <f>#REF!</f>
        <v>#REF!</v>
      </c>
      <c r="K20" s="193" t="e">
        <f t="shared" si="0"/>
        <v>#REF!</v>
      </c>
    </row>
    <row r="21" spans="1:11" ht="15" customHeight="1">
      <c r="A21" s="330"/>
      <c r="B21" s="317" t="e">
        <f>#REF!</f>
        <v>#REF!</v>
      </c>
      <c r="C21" s="317"/>
      <c r="D21" s="317"/>
      <c r="E21" s="317"/>
      <c r="F21" s="317"/>
      <c r="G21" s="317"/>
      <c r="H21" s="317"/>
      <c r="I21" s="249" t="e">
        <f>#REF!</f>
        <v>#REF!</v>
      </c>
      <c r="J21" s="246" t="e">
        <f>#REF!</f>
        <v>#REF!</v>
      </c>
      <c r="K21" s="193" t="e">
        <f t="shared" si="0"/>
        <v>#REF!</v>
      </c>
    </row>
    <row r="22" spans="1:11" ht="15" customHeight="1">
      <c r="A22" s="330"/>
      <c r="B22" s="317" t="e">
        <f>#REF!</f>
        <v>#REF!</v>
      </c>
      <c r="C22" s="317"/>
      <c r="D22" s="317"/>
      <c r="E22" s="317"/>
      <c r="F22" s="317"/>
      <c r="G22" s="317"/>
      <c r="H22" s="317"/>
      <c r="I22" s="249" t="e">
        <f>#REF!</f>
        <v>#REF!</v>
      </c>
      <c r="J22" s="246" t="e">
        <f>#REF!</f>
        <v>#REF!</v>
      </c>
      <c r="K22" s="193" t="e">
        <f t="shared" si="0"/>
        <v>#REF!</v>
      </c>
    </row>
    <row r="23" spans="1:11" ht="15" customHeight="1">
      <c r="A23" s="330"/>
      <c r="B23" s="317" t="e">
        <f>#REF!</f>
        <v>#REF!</v>
      </c>
      <c r="C23" s="317"/>
      <c r="D23" s="317"/>
      <c r="E23" s="317"/>
      <c r="F23" s="317"/>
      <c r="G23" s="317"/>
      <c r="H23" s="317"/>
      <c r="I23" s="249" t="e">
        <f>#REF!</f>
        <v>#REF!</v>
      </c>
      <c r="J23" s="246" t="e">
        <f>#REF!</f>
        <v>#REF!</v>
      </c>
      <c r="K23" s="193" t="e">
        <f t="shared" si="0"/>
        <v>#REF!</v>
      </c>
    </row>
    <row r="24" spans="1:11" ht="15" customHeight="1">
      <c r="A24" s="342"/>
      <c r="B24" s="340" t="e">
        <f>#REF!</f>
        <v>#REF!</v>
      </c>
      <c r="C24" s="340"/>
      <c r="D24" s="340"/>
      <c r="E24" s="340"/>
      <c r="F24" s="340"/>
      <c r="G24" s="340"/>
      <c r="H24" s="344"/>
      <c r="I24" s="254" t="e">
        <f>#REF!</f>
        <v>#REF!</v>
      </c>
      <c r="J24" s="255" t="e">
        <f>#REF!</f>
        <v>#REF!</v>
      </c>
      <c r="K24" s="194" t="e">
        <f>J24*I24</f>
        <v>#REF!</v>
      </c>
    </row>
    <row r="25" spans="1:11" ht="15" customHeight="1">
      <c r="A25" s="330" t="s">
        <v>107</v>
      </c>
      <c r="B25" s="316" t="e">
        <f>#REF!</f>
        <v>#REF!</v>
      </c>
      <c r="C25" s="316"/>
      <c r="D25" s="316"/>
      <c r="E25" s="316"/>
      <c r="F25" s="316"/>
      <c r="G25" s="316"/>
      <c r="H25" s="316"/>
      <c r="I25" s="248" t="e">
        <f>(#REF!+#REF!)*#REF!</f>
        <v>#REF!</v>
      </c>
      <c r="J25" s="245" t="e">
        <f>#REF!</f>
        <v>#REF!</v>
      </c>
      <c r="K25" s="192" t="e">
        <f>J25*I25</f>
        <v>#REF!</v>
      </c>
    </row>
    <row r="26" spans="1:11" ht="15" customHeight="1">
      <c r="A26" s="309"/>
      <c r="B26" s="316" t="e">
        <f>#REF!</f>
        <v>#REF!</v>
      </c>
      <c r="C26" s="316"/>
      <c r="D26" s="316"/>
      <c r="E26" s="316"/>
      <c r="F26" s="316"/>
      <c r="G26" s="316"/>
      <c r="H26" s="316"/>
      <c r="I26" s="249" t="e">
        <f>(#REF!+#REF!)*#REF!</f>
        <v>#REF!</v>
      </c>
      <c r="J26" s="246" t="e">
        <f>#REF!</f>
        <v>#REF!</v>
      </c>
      <c r="K26" s="192" t="e">
        <f t="shared" ref="K26:K32" si="1">J26*I26</f>
        <v>#REF!</v>
      </c>
    </row>
    <row r="27" spans="1:11" ht="15" customHeight="1">
      <c r="A27" s="309"/>
      <c r="B27" s="316" t="e">
        <f>#REF!</f>
        <v>#REF!</v>
      </c>
      <c r="C27" s="316"/>
      <c r="D27" s="316"/>
      <c r="E27" s="316"/>
      <c r="F27" s="316"/>
      <c r="G27" s="316"/>
      <c r="H27" s="316"/>
      <c r="I27" s="249" t="e">
        <f>(#REF!+#REF!)*#REF!</f>
        <v>#REF!</v>
      </c>
      <c r="J27" s="246" t="e">
        <f>#REF!</f>
        <v>#REF!</v>
      </c>
      <c r="K27" s="192" t="e">
        <f t="shared" si="1"/>
        <v>#REF!</v>
      </c>
    </row>
    <row r="28" spans="1:11" ht="15" customHeight="1">
      <c r="A28" s="309"/>
      <c r="B28" s="316" t="e">
        <f>#REF!</f>
        <v>#REF!</v>
      </c>
      <c r="C28" s="316"/>
      <c r="D28" s="316"/>
      <c r="E28" s="316"/>
      <c r="F28" s="316"/>
      <c r="G28" s="316"/>
      <c r="H28" s="316"/>
      <c r="I28" s="252" t="e">
        <f>(#REF!+#REF!)*#REF!</f>
        <v>#REF!</v>
      </c>
      <c r="J28" s="191" t="e">
        <f>#REF!</f>
        <v>#REF!</v>
      </c>
      <c r="K28" s="192" t="e">
        <f t="shared" si="1"/>
        <v>#REF!</v>
      </c>
    </row>
    <row r="29" spans="1:11" ht="15" customHeight="1">
      <c r="A29" s="309"/>
      <c r="B29" s="340" t="e">
        <f>#REF!</f>
        <v>#REF!</v>
      </c>
      <c r="C29" s="340"/>
      <c r="D29" s="340"/>
      <c r="E29" s="340"/>
      <c r="F29" s="340"/>
      <c r="G29" s="340"/>
      <c r="H29" s="340"/>
      <c r="I29" s="253" t="e">
        <f>(#REF!+#REF!)*#REF!</f>
        <v>#REF!</v>
      </c>
      <c r="J29" s="211" t="e">
        <f>#REF!</f>
        <v>#REF!</v>
      </c>
      <c r="K29" s="194" t="e">
        <f t="shared" si="1"/>
        <v>#REF!</v>
      </c>
    </row>
    <row r="30" spans="1:11" ht="15" customHeight="1">
      <c r="A30" s="309"/>
      <c r="B30" s="316" t="e">
        <f>#REF!</f>
        <v>#REF!</v>
      </c>
      <c r="C30" s="316"/>
      <c r="D30" s="316"/>
      <c r="E30" s="316"/>
      <c r="F30" s="316"/>
      <c r="G30" s="316"/>
      <c r="H30" s="316"/>
      <c r="I30" s="252" t="e">
        <f>#REF!</f>
        <v>#REF!</v>
      </c>
      <c r="J30" s="191" t="e">
        <f>#REF!</f>
        <v>#REF!</v>
      </c>
      <c r="K30" s="192" t="e">
        <f t="shared" si="1"/>
        <v>#REF!</v>
      </c>
    </row>
    <row r="31" spans="1:11" ht="15" customHeight="1">
      <c r="A31" s="309"/>
      <c r="B31" s="316" t="e">
        <f>#REF!</f>
        <v>#REF!</v>
      </c>
      <c r="C31" s="316"/>
      <c r="D31" s="316"/>
      <c r="E31" s="316"/>
      <c r="F31" s="316"/>
      <c r="G31" s="316"/>
      <c r="H31" s="316"/>
      <c r="I31" s="252" t="e">
        <f>#REF!</f>
        <v>#REF!</v>
      </c>
      <c r="J31" s="191" t="e">
        <f>#REF!</f>
        <v>#REF!</v>
      </c>
      <c r="K31" s="192" t="e">
        <f t="shared" si="1"/>
        <v>#REF!</v>
      </c>
    </row>
    <row r="32" spans="1:11" ht="15" customHeight="1">
      <c r="A32" s="309"/>
      <c r="B32" s="316" t="e">
        <f>#REF!</f>
        <v>#REF!</v>
      </c>
      <c r="C32" s="316"/>
      <c r="D32" s="316"/>
      <c r="E32" s="316"/>
      <c r="F32" s="316"/>
      <c r="G32" s="316"/>
      <c r="H32" s="316"/>
      <c r="I32" s="252" t="e">
        <f>#REF!</f>
        <v>#REF!</v>
      </c>
      <c r="J32" s="191" t="e">
        <f>#REF!</f>
        <v>#REF!</v>
      </c>
      <c r="K32" s="225" t="e">
        <f t="shared" si="1"/>
        <v>#REF!</v>
      </c>
    </row>
    <row r="33" spans="1:11" ht="15" customHeight="1">
      <c r="A33" s="327" t="s">
        <v>29</v>
      </c>
      <c r="B33" s="314"/>
      <c r="C33" s="328" t="s">
        <v>28</v>
      </c>
      <c r="D33" s="314"/>
      <c r="E33" s="329"/>
      <c r="F33" s="118" t="s">
        <v>111</v>
      </c>
      <c r="G33" s="119" t="s">
        <v>31</v>
      </c>
      <c r="H33" s="116"/>
      <c r="I33" s="241" t="s">
        <v>32</v>
      </c>
      <c r="J33" s="202" t="s">
        <v>36</v>
      </c>
      <c r="K33" s="261" t="s">
        <v>65</v>
      </c>
    </row>
    <row r="34" spans="1:11" ht="15" customHeight="1">
      <c r="A34" s="330" t="s">
        <v>112</v>
      </c>
      <c r="B34" s="224" t="e">
        <f>#REF!</f>
        <v>#REF!</v>
      </c>
      <c r="C34" s="331" t="e">
        <f>#REF!</f>
        <v>#REF!</v>
      </c>
      <c r="D34" s="332"/>
      <c r="E34" s="333"/>
      <c r="F34" s="114" t="e">
        <f>#REF!</f>
        <v>#REF!</v>
      </c>
      <c r="G34" s="189" t="e">
        <f>#REF!</f>
        <v>#REF!</v>
      </c>
      <c r="H34" s="102" t="s">
        <v>68</v>
      </c>
      <c r="I34" s="242" t="e">
        <f>#REF!</f>
        <v>#REF!</v>
      </c>
      <c r="J34" s="238" t="e">
        <f>(I34*F34/1000)</f>
        <v>#REF!</v>
      </c>
      <c r="K34" s="237" t="e">
        <f>J34*G34</f>
        <v>#REF!</v>
      </c>
    </row>
    <row r="35" spans="1:11" ht="15" customHeight="1">
      <c r="A35" s="309"/>
      <c r="B35" s="220" t="e">
        <f>#REF!</f>
        <v>#REF!</v>
      </c>
      <c r="C35" s="334" t="e">
        <f>#REF!</f>
        <v>#REF!</v>
      </c>
      <c r="D35" s="335"/>
      <c r="E35" s="336"/>
      <c r="F35" s="265" t="e">
        <f>#REF!</f>
        <v>#REF!</v>
      </c>
      <c r="G35" s="189" t="e">
        <f>#REF!</f>
        <v>#REF!</v>
      </c>
      <c r="H35" s="102" t="s">
        <v>68</v>
      </c>
      <c r="I35" s="243" t="e">
        <f>#REF!</f>
        <v>#REF!</v>
      </c>
      <c r="J35" s="239" t="e">
        <f>(I35*F35/1000)</f>
        <v>#REF!</v>
      </c>
      <c r="K35" s="192" t="e">
        <f>J35*G35</f>
        <v>#REF!</v>
      </c>
    </row>
    <row r="36" spans="1:11" ht="15" customHeight="1">
      <c r="A36" s="309"/>
      <c r="B36" s="220" t="e">
        <f>#REF!</f>
        <v>#REF!</v>
      </c>
      <c r="C36" s="334" t="e">
        <f>#REF!</f>
        <v>#REF!</v>
      </c>
      <c r="D36" s="335"/>
      <c r="E36" s="336"/>
      <c r="F36" s="265" t="e">
        <f>#REF!</f>
        <v>#REF!</v>
      </c>
      <c r="G36" s="189" t="e">
        <f>#REF!</f>
        <v>#REF!</v>
      </c>
      <c r="H36" s="102" t="s">
        <v>68</v>
      </c>
      <c r="I36" s="243" t="e">
        <f>#REF!</f>
        <v>#REF!</v>
      </c>
      <c r="J36" s="239" t="e">
        <f>(I36*F36/1000)</f>
        <v>#REF!</v>
      </c>
      <c r="K36" s="192" t="e">
        <f>J36*G36</f>
        <v>#REF!</v>
      </c>
    </row>
    <row r="37" spans="1:11" ht="15" customHeight="1">
      <c r="A37" s="315"/>
      <c r="B37" s="221" t="e">
        <f>#REF!</f>
        <v>#REF!</v>
      </c>
      <c r="C37" s="337" t="e">
        <f>#REF!</f>
        <v>#REF!</v>
      </c>
      <c r="D37" s="338"/>
      <c r="E37" s="339"/>
      <c r="F37" s="265" t="e">
        <f>#REF!</f>
        <v>#REF!</v>
      </c>
      <c r="G37" s="189" t="e">
        <f>#REF!</f>
        <v>#REF!</v>
      </c>
      <c r="H37" s="104" t="s">
        <v>68</v>
      </c>
      <c r="I37" s="244" t="e">
        <f>#REF!</f>
        <v>#REF!</v>
      </c>
      <c r="J37" s="240" t="e">
        <f>(I37*F37/1000)</f>
        <v>#REF!</v>
      </c>
      <c r="K37" s="225" t="e">
        <f>J37*G37</f>
        <v>#REF!</v>
      </c>
    </row>
    <row r="38" spans="1:11" ht="15" customHeight="1">
      <c r="A38" s="120"/>
      <c r="B38" s="116" t="s">
        <v>33</v>
      </c>
      <c r="C38" s="262" t="s">
        <v>51</v>
      </c>
      <c r="D38" s="119" t="s">
        <v>34</v>
      </c>
      <c r="E38" s="116"/>
      <c r="F38" s="117"/>
      <c r="G38" s="116" t="s">
        <v>52</v>
      </c>
      <c r="H38" s="116"/>
      <c r="I38" s="318" t="s">
        <v>55</v>
      </c>
      <c r="J38" s="319"/>
      <c r="K38" s="261" t="s">
        <v>65</v>
      </c>
    </row>
    <row r="39" spans="1:11" ht="15" customHeight="1">
      <c r="A39" s="308" t="s">
        <v>49</v>
      </c>
      <c r="B39" s="271" t="e">
        <f>#REF!</f>
        <v>#REF!</v>
      </c>
      <c r="C39" s="207" t="e">
        <f>#REF!</f>
        <v>#REF!</v>
      </c>
      <c r="D39" s="96" t="e">
        <f>#REF!</f>
        <v>#REF!</v>
      </c>
      <c r="E39" s="97" t="e">
        <f>#REF!</f>
        <v>#REF!</v>
      </c>
      <c r="F39" s="209" t="e">
        <f>D39+E39</f>
        <v>#REF!</v>
      </c>
      <c r="G39" s="103" t="e">
        <f>#REF!</f>
        <v>#REF!</v>
      </c>
      <c r="H39" s="102" t="s">
        <v>100</v>
      </c>
      <c r="I39" s="320" t="e">
        <f>#REF!</f>
        <v>#REF!</v>
      </c>
      <c r="J39" s="321"/>
      <c r="K39" s="192" t="e">
        <f>IF(C39&gt;5000,ROUNDUP(C39*G39*I39,-1),G39*F39*I39)</f>
        <v>#REF!</v>
      </c>
    </row>
    <row r="40" spans="1:11" ht="15" customHeight="1">
      <c r="A40" s="309"/>
      <c r="B40" s="270" t="e">
        <f>#REF!</f>
        <v>#REF!</v>
      </c>
      <c r="C40" s="208" t="e">
        <f>#REF!</f>
        <v>#REF!</v>
      </c>
      <c r="D40" s="96" t="e">
        <f>#REF!</f>
        <v>#REF!</v>
      </c>
      <c r="E40" s="98" t="e">
        <f>#REF!</f>
        <v>#REF!</v>
      </c>
      <c r="F40" s="210" t="e">
        <f>D40+E40</f>
        <v>#REF!</v>
      </c>
      <c r="G40" s="103" t="e">
        <f>#REF!</f>
        <v>#REF!</v>
      </c>
      <c r="H40" s="102" t="s">
        <v>100</v>
      </c>
      <c r="I40" s="322" t="e">
        <f>#REF!</f>
        <v>#REF!</v>
      </c>
      <c r="J40" s="323"/>
      <c r="K40" s="192" t="e">
        <f>IF(C40&gt;5000,ROUNDUP(C40*G40*I40,-1),G40*F40*I40)</f>
        <v>#REF!</v>
      </c>
    </row>
    <row r="41" spans="1:11" ht="15" customHeight="1">
      <c r="A41" s="309"/>
      <c r="B41" s="270" t="e">
        <f>#REF!</f>
        <v>#REF!</v>
      </c>
      <c r="C41" s="208" t="e">
        <f>#REF!</f>
        <v>#REF!</v>
      </c>
      <c r="D41" s="96" t="e">
        <f>#REF!</f>
        <v>#REF!</v>
      </c>
      <c r="E41" s="98" t="e">
        <f>#REF!</f>
        <v>#REF!</v>
      </c>
      <c r="F41" s="210" t="e">
        <f>D41+E41</f>
        <v>#REF!</v>
      </c>
      <c r="G41" s="103" t="e">
        <f>#REF!</f>
        <v>#REF!</v>
      </c>
      <c r="H41" s="102" t="s">
        <v>100</v>
      </c>
      <c r="I41" s="322" t="e">
        <f>#REF!</f>
        <v>#REF!</v>
      </c>
      <c r="J41" s="323"/>
      <c r="K41" s="192" t="e">
        <f>IF(C41&gt;5000,ROUNDUP(C41*G41*I41,-1),G41*F41*I41)</f>
        <v>#REF!</v>
      </c>
    </row>
    <row r="42" spans="1:11" ht="15" customHeight="1">
      <c r="A42" s="309"/>
      <c r="B42" s="270" t="e">
        <f>#REF!</f>
        <v>#REF!</v>
      </c>
      <c r="C42" s="208" t="e">
        <f>#REF!</f>
        <v>#REF!</v>
      </c>
      <c r="D42" s="96" t="e">
        <f>#REF!</f>
        <v>#REF!</v>
      </c>
      <c r="E42" s="98" t="e">
        <f>#REF!</f>
        <v>#REF!</v>
      </c>
      <c r="F42" s="210" t="e">
        <f>D42+E42</f>
        <v>#REF!</v>
      </c>
      <c r="G42" s="103" t="e">
        <f>#REF!</f>
        <v>#REF!</v>
      </c>
      <c r="H42" s="102" t="s">
        <v>100</v>
      </c>
      <c r="I42" s="322" t="e">
        <f>#REF!</f>
        <v>#REF!</v>
      </c>
      <c r="J42" s="323"/>
      <c r="K42" s="192" t="e">
        <f>IF(C42&gt;5000,ROUNDUP(C42*G42*I42,-1),G42*F42*I42)</f>
        <v>#REF!</v>
      </c>
    </row>
    <row r="43" spans="1:11" ht="15" customHeight="1">
      <c r="A43" s="309"/>
      <c r="B43" s="270" t="e">
        <f>#REF!</f>
        <v>#REF!</v>
      </c>
      <c r="C43" s="208" t="e">
        <f>#REF!</f>
        <v>#REF!</v>
      </c>
      <c r="D43" s="96" t="e">
        <f>#REF!</f>
        <v>#REF!</v>
      </c>
      <c r="E43" s="98" t="e">
        <f>#REF!</f>
        <v>#REF!</v>
      </c>
      <c r="F43" s="210" t="e">
        <f>D43+E43</f>
        <v>#REF!</v>
      </c>
      <c r="G43" s="103" t="e">
        <f>#REF!</f>
        <v>#REF!</v>
      </c>
      <c r="H43" s="102" t="s">
        <v>100</v>
      </c>
      <c r="I43" s="322" t="e">
        <f>#REF!</f>
        <v>#REF!</v>
      </c>
      <c r="J43" s="323"/>
      <c r="K43" s="192" t="e">
        <f>IF(C43&gt;5000,ROUNDUP(C43*G43*I43,-1),G43*F43*I43)</f>
        <v>#REF!</v>
      </c>
    </row>
    <row r="44" spans="1:11" ht="15" customHeight="1">
      <c r="A44" s="309"/>
      <c r="B44" s="270" t="e">
        <f>#REF!</f>
        <v>#REF!</v>
      </c>
      <c r="C44" s="208" t="e">
        <f>#REF!</f>
        <v>#REF!</v>
      </c>
      <c r="D44" s="226"/>
      <c r="E44" s="227"/>
      <c r="F44" s="229"/>
      <c r="G44" s="230"/>
      <c r="H44" s="231"/>
      <c r="I44" s="322" t="e">
        <f>#REF!</f>
        <v>#REF!</v>
      </c>
      <c r="J44" s="324"/>
      <c r="K44" s="192" t="e">
        <f>I44*C44</f>
        <v>#REF!</v>
      </c>
    </row>
    <row r="45" spans="1:11" ht="15" customHeight="1">
      <c r="A45" s="309"/>
      <c r="B45" s="266" t="e">
        <f>#REF!</f>
        <v>#REF!</v>
      </c>
      <c r="C45" s="208" t="e">
        <f>#REF!</f>
        <v>#REF!</v>
      </c>
      <c r="D45" s="233"/>
      <c r="E45" s="228"/>
      <c r="F45" s="234"/>
      <c r="G45" s="235" t="e">
        <f>#REF!</f>
        <v>#REF!</v>
      </c>
      <c r="H45" s="232"/>
      <c r="I45" s="325" t="e">
        <f>#REF!</f>
        <v>#REF!</v>
      </c>
      <c r="J45" s="326"/>
      <c r="K45" s="225" t="e">
        <f>I45*C45</f>
        <v>#REF!</v>
      </c>
    </row>
    <row r="46" spans="1:11" ht="15" customHeight="1">
      <c r="A46" s="115"/>
      <c r="B46" s="314" t="s">
        <v>63</v>
      </c>
      <c r="C46" s="314"/>
      <c r="D46" s="314"/>
      <c r="E46" s="314"/>
      <c r="F46" s="314"/>
      <c r="G46" s="314"/>
      <c r="H46" s="314"/>
      <c r="I46" s="241" t="s">
        <v>64</v>
      </c>
      <c r="J46" s="202" t="s">
        <v>55</v>
      </c>
      <c r="K46" s="251" t="s">
        <v>65</v>
      </c>
    </row>
    <row r="47" spans="1:11" ht="15" customHeight="1">
      <c r="A47" s="309"/>
      <c r="B47" s="316" t="e">
        <f>#REF!</f>
        <v>#REF!</v>
      </c>
      <c r="C47" s="316"/>
      <c r="D47" s="316"/>
      <c r="E47" s="316"/>
      <c r="F47" s="316"/>
      <c r="G47" s="316"/>
      <c r="H47" s="316"/>
      <c r="I47" s="263" t="e">
        <f>#REF!</f>
        <v>#REF!</v>
      </c>
      <c r="J47" s="200" t="e">
        <f>#REF!</f>
        <v>#REF!</v>
      </c>
      <c r="K47" s="192" t="e">
        <f>I47*J47</f>
        <v>#REF!</v>
      </c>
    </row>
    <row r="48" spans="1:11" ht="15" customHeight="1">
      <c r="A48" s="309"/>
      <c r="B48" s="317" t="e">
        <f>#REF!</f>
        <v>#REF!</v>
      </c>
      <c r="C48" s="317"/>
      <c r="D48" s="317"/>
      <c r="E48" s="317"/>
      <c r="F48" s="317"/>
      <c r="G48" s="317"/>
      <c r="H48" s="317"/>
      <c r="I48" s="263" t="e">
        <f>#REF!</f>
        <v>#REF!</v>
      </c>
      <c r="J48" s="200" t="e">
        <f>#REF!</f>
        <v>#REF!</v>
      </c>
      <c r="K48" s="192" t="e">
        <f t="shared" ref="K48:K54" si="2">I48*J48</f>
        <v>#REF!</v>
      </c>
    </row>
    <row r="49" spans="1:11" ht="15" customHeight="1">
      <c r="A49" s="309"/>
      <c r="B49" s="317" t="e">
        <f>#REF!</f>
        <v>#REF!</v>
      </c>
      <c r="C49" s="317"/>
      <c r="D49" s="317"/>
      <c r="E49" s="317"/>
      <c r="F49" s="317"/>
      <c r="G49" s="317"/>
      <c r="H49" s="317"/>
      <c r="I49" s="263" t="e">
        <f>#REF!</f>
        <v>#REF!</v>
      </c>
      <c r="J49" s="200" t="e">
        <f>#REF!</f>
        <v>#REF!</v>
      </c>
      <c r="K49" s="192" t="e">
        <f t="shared" si="2"/>
        <v>#REF!</v>
      </c>
    </row>
    <row r="50" spans="1:11" ht="15" customHeight="1">
      <c r="A50" s="309"/>
      <c r="B50" s="317" t="e">
        <f>#REF!</f>
        <v>#REF!</v>
      </c>
      <c r="C50" s="317"/>
      <c r="D50" s="317"/>
      <c r="E50" s="317"/>
      <c r="F50" s="317"/>
      <c r="G50" s="317"/>
      <c r="H50" s="317"/>
      <c r="I50" s="263" t="e">
        <f>#REF!</f>
        <v>#REF!</v>
      </c>
      <c r="J50" s="200" t="e">
        <f>#REF!</f>
        <v>#REF!</v>
      </c>
      <c r="K50" s="192" t="e">
        <f t="shared" si="2"/>
        <v>#REF!</v>
      </c>
    </row>
    <row r="51" spans="1:11" ht="15" customHeight="1">
      <c r="A51" s="309"/>
      <c r="B51" s="317" t="e">
        <f>#REF!</f>
        <v>#REF!</v>
      </c>
      <c r="C51" s="317"/>
      <c r="D51" s="317"/>
      <c r="E51" s="317"/>
      <c r="F51" s="317"/>
      <c r="G51" s="317"/>
      <c r="H51" s="317"/>
      <c r="I51" s="263" t="e">
        <f>#REF!</f>
        <v>#REF!</v>
      </c>
      <c r="J51" s="200" t="e">
        <f>#REF!</f>
        <v>#REF!</v>
      </c>
      <c r="K51" s="192" t="e">
        <f t="shared" si="2"/>
        <v>#REF!</v>
      </c>
    </row>
    <row r="52" spans="1:11" ht="15" customHeight="1">
      <c r="A52" s="309"/>
      <c r="B52" s="317" t="e">
        <f>#REF!</f>
        <v>#REF!</v>
      </c>
      <c r="C52" s="317"/>
      <c r="D52" s="317"/>
      <c r="E52" s="317"/>
      <c r="F52" s="317"/>
      <c r="G52" s="317"/>
      <c r="H52" s="317"/>
      <c r="I52" s="263" t="e">
        <f>#REF!</f>
        <v>#REF!</v>
      </c>
      <c r="J52" s="200" t="e">
        <f>#REF!</f>
        <v>#REF!</v>
      </c>
      <c r="K52" s="192" t="e">
        <f t="shared" si="2"/>
        <v>#REF!</v>
      </c>
    </row>
    <row r="53" spans="1:11" ht="15" customHeight="1">
      <c r="A53" s="309"/>
      <c r="B53" s="317" t="e">
        <f>#REF!</f>
        <v>#REF!</v>
      </c>
      <c r="C53" s="317"/>
      <c r="D53" s="317"/>
      <c r="E53" s="317"/>
      <c r="F53" s="317"/>
      <c r="G53" s="317"/>
      <c r="H53" s="317"/>
      <c r="I53" s="263" t="e">
        <f>#REF!</f>
        <v>#REF!</v>
      </c>
      <c r="J53" s="200" t="e">
        <f>#REF!</f>
        <v>#REF!</v>
      </c>
      <c r="K53" s="193" t="e">
        <f t="shared" si="2"/>
        <v>#REF!</v>
      </c>
    </row>
    <row r="54" spans="1:11" ht="15" customHeight="1">
      <c r="A54" s="315"/>
      <c r="B54" s="317" t="e">
        <f>#REF!</f>
        <v>#REF!</v>
      </c>
      <c r="C54" s="317"/>
      <c r="D54" s="317"/>
      <c r="E54" s="317"/>
      <c r="F54" s="317"/>
      <c r="G54" s="317"/>
      <c r="H54" s="317"/>
      <c r="I54" s="264" t="e">
        <f>#REF!</f>
        <v>#REF!</v>
      </c>
      <c r="J54" s="201" t="e">
        <f>#REF!</f>
        <v>#REF!</v>
      </c>
      <c r="K54" s="195" t="e">
        <f t="shared" si="2"/>
        <v>#REF!</v>
      </c>
    </row>
    <row r="55" spans="1:11" ht="18" customHeight="1">
      <c r="A55" s="308" t="s">
        <v>50</v>
      </c>
      <c r="B55" s="311"/>
      <c r="C55" s="311"/>
      <c r="D55" s="311"/>
      <c r="E55" s="311"/>
      <c r="F55" s="311"/>
      <c r="G55" s="311"/>
      <c r="H55" s="311"/>
      <c r="I55" s="105" t="s">
        <v>113</v>
      </c>
      <c r="J55" s="196"/>
      <c r="K55" s="192" t="e">
        <f>SUM(K16:K54)</f>
        <v>#REF!</v>
      </c>
    </row>
    <row r="56" spans="1:11" ht="18" customHeight="1">
      <c r="A56" s="309"/>
      <c r="B56" s="312"/>
      <c r="C56" s="312"/>
      <c r="D56" s="312"/>
      <c r="E56" s="312"/>
      <c r="F56" s="312"/>
      <c r="G56" s="312"/>
      <c r="H56" s="312"/>
      <c r="I56" s="105" t="s">
        <v>114</v>
      </c>
      <c r="J56" s="200" t="e">
        <f>#REF!</f>
        <v>#REF!</v>
      </c>
      <c r="K56" s="197" t="e">
        <f>ROUNDDOWN(K55*J56,-1)</f>
        <v>#REF!</v>
      </c>
    </row>
    <row r="57" spans="1:11" ht="18" customHeight="1">
      <c r="A57" s="309"/>
      <c r="B57" s="312"/>
      <c r="C57" s="312"/>
      <c r="D57" s="312"/>
      <c r="E57" s="312"/>
      <c r="F57" s="312"/>
      <c r="G57" s="312"/>
      <c r="H57" s="312"/>
      <c r="I57" s="105" t="s">
        <v>115</v>
      </c>
      <c r="J57" s="196"/>
      <c r="K57" s="197" t="e">
        <f>#REF!</f>
        <v>#REF!</v>
      </c>
    </row>
    <row r="58" spans="1:11" ht="18" customHeight="1">
      <c r="A58" s="309"/>
      <c r="B58" s="312"/>
      <c r="C58" s="312"/>
      <c r="D58" s="312"/>
      <c r="E58" s="312"/>
      <c r="F58" s="312"/>
      <c r="G58" s="312"/>
      <c r="H58" s="312"/>
      <c r="I58" s="41" t="s">
        <v>116</v>
      </c>
      <c r="J58" s="196"/>
      <c r="K58" s="192" t="e">
        <f>SUM(K55:K57)</f>
        <v>#REF!</v>
      </c>
    </row>
    <row r="59" spans="1:11" ht="18" customHeight="1">
      <c r="A59" s="309"/>
      <c r="B59" s="312"/>
      <c r="C59" s="312"/>
      <c r="D59" s="312"/>
      <c r="E59" s="312"/>
      <c r="F59" s="312"/>
      <c r="G59" s="312"/>
      <c r="H59" s="312"/>
      <c r="I59" s="41" t="s">
        <v>117</v>
      </c>
      <c r="J59" s="196"/>
      <c r="K59" s="192" t="e">
        <f>INT(K58*0.05)</f>
        <v>#REF!</v>
      </c>
    </row>
    <row r="60" spans="1:11" ht="18" customHeight="1" thickBot="1">
      <c r="A60" s="310"/>
      <c r="B60" s="313"/>
      <c r="C60" s="313"/>
      <c r="D60" s="313"/>
      <c r="E60" s="313"/>
      <c r="F60" s="313"/>
      <c r="G60" s="313"/>
      <c r="H60" s="313"/>
      <c r="I60" s="106" t="s">
        <v>118</v>
      </c>
      <c r="J60" s="198"/>
      <c r="K60" s="199" t="e">
        <f>SUM(K58:K59)</f>
        <v>#REF!</v>
      </c>
    </row>
    <row r="61" spans="1:11" ht="17.25" customHeight="1"/>
    <row r="62" spans="1:11" ht="14.1" customHeight="1"/>
    <row r="63" spans="1:11" ht="14.1" customHeight="1"/>
    <row r="64" spans="1:11" ht="14.1" customHeight="1"/>
    <row r="65" spans="4:11" ht="14.1" customHeight="1"/>
    <row r="66" spans="4:11" ht="14.1" customHeight="1"/>
    <row r="67" spans="4:11" ht="14.1" hidden="1" customHeight="1">
      <c r="D67" s="107" t="s">
        <v>20</v>
      </c>
      <c r="E67" s="121" t="s">
        <v>26</v>
      </c>
      <c r="J67" s="107" t="s">
        <v>57</v>
      </c>
      <c r="K67" s="108"/>
    </row>
    <row r="68" spans="4:11" ht="14.1" hidden="1" customHeight="1">
      <c r="D68" s="122">
        <v>0.66666666666666663</v>
      </c>
      <c r="E68" s="124">
        <v>0</v>
      </c>
      <c r="J68" s="110" t="e">
        <f>IF(#REF!&gt;0,#REF!,#REF!)</f>
        <v>#REF!</v>
      </c>
      <c r="K68" s="111" t="e">
        <f>IF(#REF!&gt;0,#REF!,#REF!)</f>
        <v>#REF!</v>
      </c>
    </row>
    <row r="69" spans="4:11" hidden="1">
      <c r="D69" s="123" t="s">
        <v>21</v>
      </c>
      <c r="E69" s="124">
        <v>1</v>
      </c>
      <c r="J69" s="110" t="e">
        <f>IF(#REF!&gt;0,#REF!,#REF!)</f>
        <v>#REF!</v>
      </c>
      <c r="K69" s="111" t="e">
        <f>IF(#REF!&gt;0,#REF!,#REF!)</f>
        <v>#REF!</v>
      </c>
    </row>
    <row r="70" spans="4:11" hidden="1">
      <c r="D70" s="123" t="s">
        <v>22</v>
      </c>
      <c r="E70" s="124">
        <v>2</v>
      </c>
      <c r="J70" s="110" t="e">
        <f>IF(#REF!&gt;0,#REF!,#REF!)</f>
        <v>#REF!</v>
      </c>
      <c r="K70" s="111" t="e">
        <f>IF(#REF!&gt;0,#REF!,#REF!)</f>
        <v>#REF!</v>
      </c>
    </row>
    <row r="71" spans="4:11" hidden="1">
      <c r="D71" s="123" t="s">
        <v>23</v>
      </c>
      <c r="E71" s="124">
        <v>3</v>
      </c>
      <c r="J71" s="110" t="e">
        <f>IF(#REF!&gt;0,#REF!,#REF!)</f>
        <v>#REF!</v>
      </c>
      <c r="K71" s="111" t="e">
        <f>IF(#REF!&gt;0,#REF!,#REF!)</f>
        <v>#REF!</v>
      </c>
    </row>
    <row r="72" spans="4:11" hidden="1">
      <c r="D72" s="123" t="s">
        <v>24</v>
      </c>
      <c r="E72" s="124">
        <v>4</v>
      </c>
      <c r="J72" s="110" t="e">
        <f>IF(#REF!&gt;0,#REF!,#REF!)</f>
        <v>#REF!</v>
      </c>
      <c r="K72" s="111" t="e">
        <f>IF(#REF!&gt;0,#REF!,#REF!)</f>
        <v>#REF!</v>
      </c>
    </row>
    <row r="73" spans="4:11" hidden="1">
      <c r="D73" s="129" t="s">
        <v>25</v>
      </c>
      <c r="E73" s="127">
        <v>5</v>
      </c>
      <c r="J73" s="110" t="e">
        <f>IF(#REF!&gt;0,#REF!,#REF!)</f>
        <v>#REF!</v>
      </c>
      <c r="K73" s="111" t="e">
        <f>IF(#REF!&gt;0,#REF!,#REF!)</f>
        <v>#REF!</v>
      </c>
    </row>
    <row r="74" spans="4:11" hidden="1">
      <c r="D74" s="128"/>
      <c r="E74" s="127">
        <v>6</v>
      </c>
      <c r="J74" s="110" t="e">
        <f>IF(#REF!&gt;0,#REF!,#REF!)</f>
        <v>#REF!</v>
      </c>
      <c r="K74" s="111" t="e">
        <f>IF(#REF!&gt;0,#REF!,#REF!)</f>
        <v>#REF!</v>
      </c>
    </row>
    <row r="75" spans="4:11" hidden="1">
      <c r="E75" s="124">
        <v>7</v>
      </c>
      <c r="J75" s="112" t="e">
        <f>IF(#REF!&gt;0,#REF!,#REF!)</f>
        <v>#REF!</v>
      </c>
      <c r="K75" s="113" t="e">
        <f>IF(#REF!&gt;0,#REF!,#REF!)</f>
        <v>#REF!</v>
      </c>
    </row>
    <row r="76" spans="4:11" hidden="1">
      <c r="E76" s="125">
        <v>8</v>
      </c>
    </row>
    <row r="77" spans="4:11">
      <c r="E77" s="109"/>
    </row>
  </sheetData>
  <sheetProtection sheet="1" objects="1" scenarios="1" selectLockedCells="1" selectUnlockedCells="1"/>
  <mergeCells count="65">
    <mergeCell ref="A1:K3"/>
    <mergeCell ref="A7:E7"/>
    <mergeCell ref="J8:K8"/>
    <mergeCell ref="J11:K11"/>
    <mergeCell ref="A12:H12"/>
    <mergeCell ref="M12:M13"/>
    <mergeCell ref="A13:H13"/>
    <mergeCell ref="I13:I14"/>
    <mergeCell ref="J13:J14"/>
    <mergeCell ref="K13:K14"/>
    <mergeCell ref="A14:H14"/>
    <mergeCell ref="L12:L13"/>
    <mergeCell ref="B15:H15"/>
    <mergeCell ref="A16:A24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A25:A32"/>
    <mergeCell ref="B25:H25"/>
    <mergeCell ref="B26:H26"/>
    <mergeCell ref="B27:H27"/>
    <mergeCell ref="B28:H28"/>
    <mergeCell ref="B29:H29"/>
    <mergeCell ref="B30:H30"/>
    <mergeCell ref="B31:H31"/>
    <mergeCell ref="B32:H32"/>
    <mergeCell ref="A33:B33"/>
    <mergeCell ref="C33:E33"/>
    <mergeCell ref="A34:A37"/>
    <mergeCell ref="C34:E34"/>
    <mergeCell ref="C35:E35"/>
    <mergeCell ref="C36:E36"/>
    <mergeCell ref="C37:E37"/>
    <mergeCell ref="I38:J38"/>
    <mergeCell ref="A39:A45"/>
    <mergeCell ref="I39:J39"/>
    <mergeCell ref="I40:J40"/>
    <mergeCell ref="I41:J41"/>
    <mergeCell ref="I42:J42"/>
    <mergeCell ref="I43:J43"/>
    <mergeCell ref="I44:J44"/>
    <mergeCell ref="I45:J45"/>
    <mergeCell ref="B46:H46"/>
    <mergeCell ref="A47:A54"/>
    <mergeCell ref="B47:H47"/>
    <mergeCell ref="B48:H48"/>
    <mergeCell ref="B49:H49"/>
    <mergeCell ref="B50:H50"/>
    <mergeCell ref="B51:H51"/>
    <mergeCell ref="B52:H52"/>
    <mergeCell ref="B53:H53"/>
    <mergeCell ref="B54:H54"/>
    <mergeCell ref="A55:A60"/>
    <mergeCell ref="B55:H55"/>
    <mergeCell ref="B56:H56"/>
    <mergeCell ref="B57:H57"/>
    <mergeCell ref="B58:H58"/>
    <mergeCell ref="B59:H59"/>
    <mergeCell ref="B60:H60"/>
  </mergeCells>
  <phoneticPr fontId="1"/>
  <conditionalFormatting sqref="L12:L14">
    <cfRule type="cellIs" dxfId="2" priority="1" stopIfTrue="1" operator="equal">
      <formula>"NG"</formula>
    </cfRule>
  </conditionalFormatting>
  <dataValidations count="2">
    <dataValidation type="list" imeMode="halfAlpha" allowBlank="1" showInputMessage="1" showErrorMessage="1" sqref="D39:E43" xr:uid="{00000000-0002-0000-0000-000000000000}">
      <formula1>$E$68:$E$76</formula1>
    </dataValidation>
    <dataValidation imeMode="halfAlpha" allowBlank="1" showInputMessage="1" showErrorMessage="1" sqref="J56:K56 I47:K54 J57 I16:I37 K16:K32 B39:C45 I39:I45 F39:G45 J28:J33 K34:K37 K39:K45" xr:uid="{00000000-0002-0000-0000-000001000000}"/>
  </dataValidations>
  <printOptions horizontalCentered="1" verticalCentered="1"/>
  <pageMargins left="0.39370078740157483" right="0.39370078740157483" top="0.39370078740157483" bottom="0" header="0.39370078740157483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24"/>
    <pageSetUpPr fitToPage="1"/>
  </sheetPr>
  <dimension ref="A1:AH144"/>
  <sheetViews>
    <sheetView zoomScale="85" zoomScaleNormal="85" workbookViewId="0">
      <selection activeCell="AG35" sqref="AG35"/>
    </sheetView>
  </sheetViews>
  <sheetFormatPr defaultColWidth="13" defaultRowHeight="12"/>
  <cols>
    <col min="1" max="1" width="4.1328125" style="1" customWidth="1"/>
    <col min="2" max="2" width="3.59765625" style="1" customWidth="1"/>
    <col min="3" max="3" width="2.59765625" style="1" customWidth="1"/>
    <col min="4" max="4" width="11.46484375" style="1" customWidth="1"/>
    <col min="5" max="5" width="5.3984375" style="1" customWidth="1"/>
    <col min="6" max="6" width="3.1328125" style="1" customWidth="1"/>
    <col min="7" max="7" width="4.1328125" style="1" bestFit="1" customWidth="1"/>
    <col min="8" max="9" width="3.3984375" style="1" customWidth="1"/>
    <col min="10" max="10" width="3" style="1" customWidth="1"/>
    <col min="11" max="11" width="5" style="1" customWidth="1"/>
    <col min="12" max="12" width="2.46484375" style="1" customWidth="1"/>
    <col min="13" max="13" width="4.59765625" style="1" customWidth="1"/>
    <col min="14" max="14" width="3" style="1" bestFit="1" customWidth="1"/>
    <col min="15" max="15" width="7.46484375" style="1" customWidth="1"/>
    <col min="16" max="16" width="1.86328125" style="1" customWidth="1"/>
    <col min="17" max="17" width="7.1328125" style="1" customWidth="1"/>
    <col min="18" max="18" width="3.46484375" style="1" customWidth="1"/>
    <col min="19" max="19" width="7.46484375" style="1" customWidth="1"/>
    <col min="20" max="21" width="3" style="1" customWidth="1"/>
    <col min="22" max="22" width="3" style="1" bestFit="1" customWidth="1"/>
    <col min="23" max="23" width="3.1328125" style="1" customWidth="1"/>
    <col min="24" max="24" width="3.59765625" style="1" customWidth="1"/>
    <col min="25" max="25" width="5.59765625" style="1" customWidth="1"/>
    <col min="26" max="26" width="7.46484375" style="1" customWidth="1"/>
    <col min="27" max="27" width="11" style="1" customWidth="1"/>
    <col min="28" max="28" width="9.46484375" style="1" customWidth="1"/>
    <col min="29" max="29" width="9" style="1" customWidth="1"/>
    <col min="30" max="30" width="4.86328125" style="1" customWidth="1"/>
    <col min="31" max="31" width="2.46484375" style="1" customWidth="1"/>
    <col min="32" max="32" width="5.86328125" style="1" customWidth="1"/>
    <col min="33" max="33" width="4.1328125" style="1" bestFit="1" customWidth="1"/>
    <col min="34" max="16384" width="13" style="1"/>
  </cols>
  <sheetData>
    <row r="1" spans="1:27" s="2" customFormat="1" ht="26.25" customHeight="1">
      <c r="A1" s="3" t="s">
        <v>61</v>
      </c>
      <c r="B1" s="4"/>
      <c r="C1" s="43"/>
      <c r="D1" s="639"/>
      <c r="E1" s="640"/>
      <c r="F1" s="640"/>
      <c r="G1" s="640"/>
      <c r="H1" s="641"/>
      <c r="I1" s="133"/>
      <c r="R1" s="42"/>
      <c r="S1" s="42"/>
      <c r="T1" s="44"/>
      <c r="U1" s="44"/>
      <c r="W1" s="203" t="s">
        <v>137</v>
      </c>
      <c r="X1" s="204"/>
      <c r="Y1" s="206"/>
      <c r="Z1" s="642"/>
      <c r="AA1" s="642"/>
    </row>
    <row r="2" spans="1:27" s="2" customFormat="1" ht="26.25" customHeight="1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5" t="s">
        <v>138</v>
      </c>
      <c r="M2" s="6"/>
      <c r="W2" s="644" t="s">
        <v>78</v>
      </c>
      <c r="X2" s="645"/>
      <c r="Y2" s="205"/>
      <c r="Z2" s="646"/>
      <c r="AA2" s="646"/>
    </row>
    <row r="3" spans="1:27" s="2" customFormat="1" ht="21.75" customHeight="1">
      <c r="A3" s="7" t="s">
        <v>139</v>
      </c>
      <c r="B3" s="7"/>
      <c r="C3" s="7"/>
      <c r="D3" s="647"/>
      <c r="E3" s="647"/>
      <c r="F3" s="647"/>
      <c r="L3" s="8"/>
    </row>
    <row r="4" spans="1:27" s="2" customFormat="1" ht="21.75" customHeight="1">
      <c r="A4" s="9" t="s">
        <v>47</v>
      </c>
      <c r="B4" s="9"/>
      <c r="C4" s="9"/>
      <c r="D4" s="635"/>
      <c r="E4" s="635"/>
      <c r="F4" s="635"/>
      <c r="G4" s="181" t="s">
        <v>48</v>
      </c>
      <c r="H4" s="636"/>
      <c r="I4" s="636"/>
      <c r="J4" s="636"/>
      <c r="K4" s="636"/>
      <c r="L4" s="636"/>
      <c r="M4" s="636"/>
    </row>
    <row r="5" spans="1:27" s="2" customFormat="1" ht="21.75" customHeight="1">
      <c r="A5" s="9" t="s">
        <v>86</v>
      </c>
      <c r="B5" s="9"/>
      <c r="C5" s="9"/>
      <c r="D5" s="635"/>
      <c r="E5" s="635"/>
      <c r="F5" s="635"/>
      <c r="G5" s="180" t="s">
        <v>27</v>
      </c>
      <c r="H5" s="637" t="s">
        <v>59</v>
      </c>
      <c r="I5" s="637"/>
      <c r="J5" s="638"/>
      <c r="K5" s="638"/>
      <c r="L5" s="638"/>
      <c r="M5" s="638"/>
    </row>
    <row r="6" spans="1:27" s="2" customFormat="1"/>
    <row r="7" spans="1:27" s="2" customFormat="1" ht="20.100000000000001" customHeight="1">
      <c r="A7" s="608" t="s">
        <v>37</v>
      </c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10" t="s">
        <v>53</v>
      </c>
      <c r="N7" s="611"/>
      <c r="O7" s="611"/>
      <c r="P7" s="611"/>
      <c r="Q7" s="612"/>
      <c r="R7" s="632" t="s">
        <v>54</v>
      </c>
      <c r="S7" s="633"/>
      <c r="T7" s="634" t="s">
        <v>55</v>
      </c>
      <c r="U7" s="634"/>
      <c r="V7" s="634"/>
      <c r="W7" s="634"/>
      <c r="X7" s="634" t="s">
        <v>56</v>
      </c>
      <c r="Y7" s="634"/>
      <c r="Z7" s="634"/>
      <c r="AA7" s="634"/>
    </row>
    <row r="8" spans="1:27" s="2" customFormat="1" ht="9" customHeight="1">
      <c r="A8" s="589"/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1"/>
      <c r="M8" s="598" t="s">
        <v>88</v>
      </c>
      <c r="N8" s="450"/>
      <c r="O8" s="450"/>
      <c r="P8" s="450"/>
      <c r="Q8" s="600"/>
      <c r="R8" s="603"/>
      <c r="S8" s="603"/>
      <c r="T8" s="604" t="e">
        <f>X8/R8</f>
        <v>#DIV/0!</v>
      </c>
      <c r="U8" s="604"/>
      <c r="V8" s="604"/>
      <c r="W8" s="604"/>
      <c r="X8" s="605">
        <f>AA61</f>
        <v>0</v>
      </c>
      <c r="Y8" s="605"/>
      <c r="Z8" s="605"/>
      <c r="AA8" s="605"/>
    </row>
    <row r="9" spans="1:27" s="2" customFormat="1" ht="9" customHeight="1">
      <c r="A9" s="592"/>
      <c r="B9" s="593"/>
      <c r="C9" s="593"/>
      <c r="D9" s="593"/>
      <c r="E9" s="593"/>
      <c r="F9" s="593"/>
      <c r="G9" s="593"/>
      <c r="H9" s="593"/>
      <c r="I9" s="593"/>
      <c r="J9" s="593"/>
      <c r="K9" s="593"/>
      <c r="L9" s="594"/>
      <c r="M9" s="599"/>
      <c r="N9" s="601"/>
      <c r="O9" s="601"/>
      <c r="P9" s="601"/>
      <c r="Q9" s="602"/>
      <c r="R9" s="603"/>
      <c r="S9" s="603"/>
      <c r="T9" s="604"/>
      <c r="U9" s="604"/>
      <c r="V9" s="604"/>
      <c r="W9" s="604"/>
      <c r="X9" s="605"/>
      <c r="Y9" s="605"/>
      <c r="Z9" s="605"/>
      <c r="AA9" s="605"/>
    </row>
    <row r="10" spans="1:27" s="2" customFormat="1" ht="9" customHeight="1">
      <c r="A10" s="595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7"/>
      <c r="M10" s="606" t="s">
        <v>89</v>
      </c>
      <c r="N10" s="613"/>
      <c r="O10" s="614"/>
      <c r="P10" s="614"/>
      <c r="Q10" s="615"/>
      <c r="R10" s="603"/>
      <c r="S10" s="603"/>
      <c r="T10" s="604"/>
      <c r="U10" s="604"/>
      <c r="V10" s="604"/>
      <c r="W10" s="604"/>
      <c r="X10" s="605"/>
      <c r="Y10" s="605"/>
      <c r="Z10" s="605"/>
      <c r="AA10" s="605"/>
    </row>
    <row r="11" spans="1:27" s="2" customFormat="1" ht="9" customHeight="1">
      <c r="A11" s="617"/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9"/>
      <c r="M11" s="607"/>
      <c r="N11" s="403"/>
      <c r="O11" s="403"/>
      <c r="P11" s="403"/>
      <c r="Q11" s="616"/>
      <c r="R11" s="603"/>
      <c r="S11" s="603"/>
      <c r="T11" s="604"/>
      <c r="U11" s="604"/>
      <c r="V11" s="604"/>
      <c r="W11" s="604"/>
      <c r="X11" s="605"/>
      <c r="Y11" s="605"/>
      <c r="Z11" s="605"/>
      <c r="AA11" s="605"/>
    </row>
    <row r="12" spans="1:27" s="2" customFormat="1" ht="9" customHeight="1">
      <c r="A12" s="620"/>
      <c r="B12" s="621"/>
      <c r="C12" s="621"/>
      <c r="D12" s="621"/>
      <c r="E12" s="621"/>
      <c r="F12" s="621"/>
      <c r="G12" s="621"/>
      <c r="H12" s="621"/>
      <c r="I12" s="621"/>
      <c r="J12" s="621"/>
      <c r="K12" s="621"/>
      <c r="L12" s="622"/>
      <c r="M12" s="626"/>
      <c r="N12" s="627"/>
      <c r="O12" s="627"/>
      <c r="P12" s="627"/>
      <c r="Q12" s="628"/>
      <c r="R12" s="603"/>
      <c r="S12" s="603"/>
      <c r="T12" s="604"/>
      <c r="U12" s="604"/>
      <c r="V12" s="604"/>
      <c r="W12" s="604"/>
      <c r="X12" s="605"/>
      <c r="Y12" s="605"/>
      <c r="Z12" s="605"/>
      <c r="AA12" s="605"/>
    </row>
    <row r="13" spans="1:27" s="2" customFormat="1" ht="9" customHeight="1">
      <c r="A13" s="623"/>
      <c r="B13" s="624"/>
      <c r="C13" s="624"/>
      <c r="D13" s="624"/>
      <c r="E13" s="624"/>
      <c r="F13" s="624"/>
      <c r="G13" s="624"/>
      <c r="H13" s="624"/>
      <c r="I13" s="624"/>
      <c r="J13" s="624"/>
      <c r="K13" s="624"/>
      <c r="L13" s="625"/>
      <c r="M13" s="629"/>
      <c r="N13" s="630"/>
      <c r="O13" s="630"/>
      <c r="P13" s="630"/>
      <c r="Q13" s="631"/>
      <c r="R13" s="603"/>
      <c r="S13" s="603"/>
      <c r="T13" s="604"/>
      <c r="U13" s="604"/>
      <c r="V13" s="604"/>
      <c r="W13" s="604"/>
      <c r="X13" s="605"/>
      <c r="Y13" s="605"/>
      <c r="Z13" s="605"/>
      <c r="AA13" s="605"/>
    </row>
    <row r="14" spans="1:27" s="2" customFormat="1" ht="17.25" customHeight="1">
      <c r="A14" s="92"/>
      <c r="B14" s="585" t="s">
        <v>43</v>
      </c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6" t="s">
        <v>55</v>
      </c>
      <c r="N14" s="587"/>
      <c r="O14" s="93" t="s">
        <v>39</v>
      </c>
      <c r="P14" s="586"/>
      <c r="Q14" s="588"/>
      <c r="R14" s="94" t="s">
        <v>42</v>
      </c>
      <c r="S14" s="92" t="s">
        <v>125</v>
      </c>
      <c r="T14" s="587" t="s">
        <v>60</v>
      </c>
      <c r="U14" s="587"/>
      <c r="V14" s="585"/>
      <c r="W14" s="586"/>
      <c r="X14" s="586" t="s">
        <v>44</v>
      </c>
      <c r="Y14" s="587"/>
      <c r="Z14" s="586" t="s">
        <v>30</v>
      </c>
      <c r="AA14" s="587"/>
    </row>
    <row r="15" spans="1:27" s="2" customFormat="1" ht="17.25" customHeight="1">
      <c r="A15" s="432" t="s">
        <v>94</v>
      </c>
      <c r="B15" s="434"/>
      <c r="C15" s="435"/>
      <c r="D15" s="435"/>
      <c r="E15" s="435"/>
      <c r="F15" s="435"/>
      <c r="G15" s="435"/>
      <c r="H15" s="435"/>
      <c r="I15" s="435"/>
      <c r="J15" s="436"/>
      <c r="K15" s="148"/>
      <c r="L15" s="46" t="s">
        <v>82</v>
      </c>
      <c r="M15" s="571"/>
      <c r="N15" s="572"/>
      <c r="O15" s="216"/>
      <c r="P15" s="566">
        <f>K15*M15</f>
        <v>0</v>
      </c>
      <c r="Q15" s="567"/>
      <c r="R15" s="62"/>
      <c r="S15" s="57"/>
      <c r="T15" s="471">
        <f t="shared" ref="T15:T23" si="0">K15</f>
        <v>0</v>
      </c>
      <c r="U15" s="472"/>
      <c r="V15" s="472"/>
      <c r="W15" s="52" t="s">
        <v>83</v>
      </c>
      <c r="X15" s="466"/>
      <c r="Y15" s="467"/>
      <c r="Z15" s="466">
        <f>T15*X15</f>
        <v>0</v>
      </c>
      <c r="AA15" s="467"/>
    </row>
    <row r="16" spans="1:27" s="2" customFormat="1" ht="17.25" customHeight="1">
      <c r="A16" s="432"/>
      <c r="B16" s="439"/>
      <c r="C16" s="440"/>
      <c r="D16" s="440"/>
      <c r="E16" s="440"/>
      <c r="F16" s="440"/>
      <c r="G16" s="440"/>
      <c r="H16" s="440"/>
      <c r="I16" s="440"/>
      <c r="J16" s="441"/>
      <c r="K16" s="149"/>
      <c r="L16" s="47" t="s">
        <v>83</v>
      </c>
      <c r="M16" s="563"/>
      <c r="N16" s="564"/>
      <c r="O16" s="213"/>
      <c r="P16" s="552">
        <f>K16*M16</f>
        <v>0</v>
      </c>
      <c r="Q16" s="553"/>
      <c r="R16" s="63"/>
      <c r="S16" s="57"/>
      <c r="T16" s="581">
        <f t="shared" si="0"/>
        <v>0</v>
      </c>
      <c r="U16" s="582"/>
      <c r="V16" s="582"/>
      <c r="W16" s="50" t="s">
        <v>83</v>
      </c>
      <c r="X16" s="444"/>
      <c r="Y16" s="463"/>
      <c r="Z16" s="444">
        <f>T16*X16</f>
        <v>0</v>
      </c>
      <c r="AA16" s="463"/>
    </row>
    <row r="17" spans="1:34" s="2" customFormat="1" ht="17.25" customHeight="1">
      <c r="A17" s="432"/>
      <c r="B17" s="439"/>
      <c r="C17" s="440"/>
      <c r="D17" s="440"/>
      <c r="E17" s="440"/>
      <c r="F17" s="440"/>
      <c r="G17" s="440"/>
      <c r="H17" s="440"/>
      <c r="I17" s="440"/>
      <c r="J17" s="441"/>
      <c r="K17" s="149"/>
      <c r="L17" s="47" t="s">
        <v>83</v>
      </c>
      <c r="M17" s="563"/>
      <c r="N17" s="564"/>
      <c r="O17" s="213"/>
      <c r="P17" s="552">
        <f t="shared" ref="P17:P23" si="1">K17*M17</f>
        <v>0</v>
      </c>
      <c r="Q17" s="553"/>
      <c r="R17" s="63"/>
      <c r="S17" s="57"/>
      <c r="T17" s="581">
        <f t="shared" si="0"/>
        <v>0</v>
      </c>
      <c r="U17" s="582"/>
      <c r="V17" s="582"/>
      <c r="W17" s="50" t="s">
        <v>83</v>
      </c>
      <c r="X17" s="444"/>
      <c r="Y17" s="463"/>
      <c r="Z17" s="444">
        <f t="shared" ref="Z17:Z23" si="2">T17*X17</f>
        <v>0</v>
      </c>
      <c r="AA17" s="463"/>
    </row>
    <row r="18" spans="1:34" s="2" customFormat="1" ht="17.25" customHeight="1">
      <c r="A18" s="432"/>
      <c r="B18" s="439"/>
      <c r="C18" s="440"/>
      <c r="D18" s="440"/>
      <c r="E18" s="440"/>
      <c r="F18" s="440"/>
      <c r="G18" s="440"/>
      <c r="H18" s="440"/>
      <c r="I18" s="440"/>
      <c r="J18" s="441"/>
      <c r="K18" s="149"/>
      <c r="L18" s="47" t="s">
        <v>83</v>
      </c>
      <c r="M18" s="563"/>
      <c r="N18" s="564"/>
      <c r="O18" s="213"/>
      <c r="P18" s="552">
        <f t="shared" si="1"/>
        <v>0</v>
      </c>
      <c r="Q18" s="553"/>
      <c r="R18" s="63"/>
      <c r="S18" s="57"/>
      <c r="T18" s="581">
        <f t="shared" si="0"/>
        <v>0</v>
      </c>
      <c r="U18" s="582"/>
      <c r="V18" s="582"/>
      <c r="W18" s="50" t="s">
        <v>83</v>
      </c>
      <c r="X18" s="444"/>
      <c r="Y18" s="463"/>
      <c r="Z18" s="444">
        <f t="shared" si="2"/>
        <v>0</v>
      </c>
      <c r="AA18" s="463"/>
    </row>
    <row r="19" spans="1:34" s="2" customFormat="1" ht="17.25" customHeight="1">
      <c r="A19" s="432"/>
      <c r="B19" s="439"/>
      <c r="C19" s="440"/>
      <c r="D19" s="440"/>
      <c r="E19" s="440"/>
      <c r="F19" s="440"/>
      <c r="G19" s="440"/>
      <c r="H19" s="440"/>
      <c r="I19" s="440"/>
      <c r="J19" s="441"/>
      <c r="K19" s="149"/>
      <c r="L19" s="47" t="s">
        <v>83</v>
      </c>
      <c r="M19" s="563"/>
      <c r="N19" s="564"/>
      <c r="O19" s="213"/>
      <c r="P19" s="552">
        <f t="shared" si="1"/>
        <v>0</v>
      </c>
      <c r="Q19" s="553"/>
      <c r="R19" s="63"/>
      <c r="S19" s="57"/>
      <c r="T19" s="581">
        <f t="shared" si="0"/>
        <v>0</v>
      </c>
      <c r="U19" s="582"/>
      <c r="V19" s="582"/>
      <c r="W19" s="50" t="s">
        <v>83</v>
      </c>
      <c r="X19" s="444"/>
      <c r="Y19" s="463"/>
      <c r="Z19" s="444">
        <f t="shared" si="2"/>
        <v>0</v>
      </c>
      <c r="AA19" s="463"/>
    </row>
    <row r="20" spans="1:34" s="2" customFormat="1" ht="17.25" customHeight="1">
      <c r="A20" s="432"/>
      <c r="B20" s="439"/>
      <c r="C20" s="440"/>
      <c r="D20" s="440"/>
      <c r="E20" s="440"/>
      <c r="F20" s="440"/>
      <c r="G20" s="440"/>
      <c r="H20" s="440"/>
      <c r="I20" s="440"/>
      <c r="J20" s="441"/>
      <c r="K20" s="149"/>
      <c r="L20" s="47" t="s">
        <v>83</v>
      </c>
      <c r="M20" s="563"/>
      <c r="N20" s="564"/>
      <c r="O20" s="213"/>
      <c r="P20" s="552">
        <f t="shared" si="1"/>
        <v>0</v>
      </c>
      <c r="Q20" s="553"/>
      <c r="R20" s="63"/>
      <c r="S20" s="57"/>
      <c r="T20" s="581">
        <f t="shared" si="0"/>
        <v>0</v>
      </c>
      <c r="U20" s="582"/>
      <c r="V20" s="582"/>
      <c r="W20" s="50" t="s">
        <v>83</v>
      </c>
      <c r="X20" s="444"/>
      <c r="Y20" s="463"/>
      <c r="Z20" s="444">
        <f t="shared" si="2"/>
        <v>0</v>
      </c>
      <c r="AA20" s="463"/>
    </row>
    <row r="21" spans="1:34" s="2" customFormat="1" ht="17.25" customHeight="1">
      <c r="A21" s="432"/>
      <c r="B21" s="439"/>
      <c r="C21" s="440"/>
      <c r="D21" s="440"/>
      <c r="E21" s="440"/>
      <c r="F21" s="440"/>
      <c r="G21" s="440"/>
      <c r="H21" s="440"/>
      <c r="I21" s="440"/>
      <c r="J21" s="441"/>
      <c r="K21" s="149"/>
      <c r="L21" s="47" t="s">
        <v>83</v>
      </c>
      <c r="M21" s="563"/>
      <c r="N21" s="564"/>
      <c r="O21" s="213"/>
      <c r="P21" s="552">
        <f t="shared" si="1"/>
        <v>0</v>
      </c>
      <c r="Q21" s="553"/>
      <c r="R21" s="63"/>
      <c r="S21" s="57"/>
      <c r="T21" s="581">
        <f t="shared" si="0"/>
        <v>0</v>
      </c>
      <c r="U21" s="582"/>
      <c r="V21" s="582"/>
      <c r="W21" s="50" t="s">
        <v>83</v>
      </c>
      <c r="X21" s="444"/>
      <c r="Y21" s="463"/>
      <c r="Z21" s="444">
        <f t="shared" si="2"/>
        <v>0</v>
      </c>
      <c r="AA21" s="463"/>
    </row>
    <row r="22" spans="1:34" s="2" customFormat="1" ht="17.25" customHeight="1">
      <c r="A22" s="432"/>
      <c r="B22" s="439"/>
      <c r="C22" s="440"/>
      <c r="D22" s="440"/>
      <c r="E22" s="440"/>
      <c r="F22" s="440"/>
      <c r="G22" s="440"/>
      <c r="H22" s="440"/>
      <c r="I22" s="440"/>
      <c r="J22" s="441"/>
      <c r="K22" s="149"/>
      <c r="L22" s="47" t="s">
        <v>83</v>
      </c>
      <c r="M22" s="563"/>
      <c r="N22" s="564"/>
      <c r="O22" s="213"/>
      <c r="P22" s="552">
        <f t="shared" si="1"/>
        <v>0</v>
      </c>
      <c r="Q22" s="553"/>
      <c r="R22" s="63"/>
      <c r="S22" s="57"/>
      <c r="T22" s="581">
        <f t="shared" si="0"/>
        <v>0</v>
      </c>
      <c r="U22" s="582"/>
      <c r="V22" s="582"/>
      <c r="W22" s="50" t="s">
        <v>83</v>
      </c>
      <c r="X22" s="444"/>
      <c r="Y22" s="463"/>
      <c r="Z22" s="444">
        <f t="shared" si="2"/>
        <v>0</v>
      </c>
      <c r="AA22" s="463"/>
    </row>
    <row r="23" spans="1:34" s="2" customFormat="1" ht="17.25" customHeight="1">
      <c r="A23" s="432"/>
      <c r="B23" s="555"/>
      <c r="C23" s="556"/>
      <c r="D23" s="556"/>
      <c r="E23" s="556"/>
      <c r="F23" s="556"/>
      <c r="G23" s="556"/>
      <c r="H23" s="556"/>
      <c r="I23" s="556"/>
      <c r="J23" s="557"/>
      <c r="K23" s="150"/>
      <c r="L23" s="48" t="s">
        <v>83</v>
      </c>
      <c r="M23" s="583"/>
      <c r="N23" s="584"/>
      <c r="O23" s="215"/>
      <c r="P23" s="552">
        <f t="shared" si="1"/>
        <v>0</v>
      </c>
      <c r="Q23" s="553"/>
      <c r="R23" s="64"/>
      <c r="S23" s="58"/>
      <c r="T23" s="581">
        <f t="shared" si="0"/>
        <v>0</v>
      </c>
      <c r="U23" s="582"/>
      <c r="V23" s="582"/>
      <c r="W23" s="50" t="s">
        <v>83</v>
      </c>
      <c r="X23" s="444"/>
      <c r="Y23" s="463"/>
      <c r="Z23" s="444">
        <f t="shared" si="2"/>
        <v>0</v>
      </c>
      <c r="AA23" s="463"/>
    </row>
    <row r="24" spans="1:34" s="2" customFormat="1" ht="17.25" customHeight="1">
      <c r="A24" s="433"/>
      <c r="B24" s="545"/>
      <c r="C24" s="546"/>
      <c r="D24" s="546"/>
      <c r="E24" s="546"/>
      <c r="F24" s="546"/>
      <c r="G24" s="546"/>
      <c r="H24" s="546"/>
      <c r="I24" s="546"/>
      <c r="J24" s="546"/>
      <c r="K24" s="546"/>
      <c r="L24" s="547"/>
      <c r="M24" s="456" t="s">
        <v>3</v>
      </c>
      <c r="N24" s="457"/>
      <c r="O24" s="473">
        <f>SUM(P15:Q23)</f>
        <v>0</v>
      </c>
      <c r="P24" s="474"/>
      <c r="Q24" s="475"/>
      <c r="R24" s="65"/>
      <c r="S24" s="59"/>
      <c r="T24" s="429"/>
      <c r="U24" s="430"/>
      <c r="V24" s="430"/>
      <c r="W24" s="54"/>
      <c r="X24" s="491"/>
      <c r="Y24" s="492"/>
      <c r="Z24" s="444"/>
      <c r="AA24" s="463"/>
    </row>
    <row r="25" spans="1:34" s="2" customFormat="1" ht="17.25" customHeight="1">
      <c r="A25" s="431" t="s">
        <v>10</v>
      </c>
      <c r="B25" s="513"/>
      <c r="C25" s="514"/>
      <c r="D25" s="514"/>
      <c r="E25" s="515"/>
      <c r="F25" s="131"/>
      <c r="G25" s="66"/>
      <c r="H25" s="137"/>
      <c r="I25" s="137"/>
      <c r="J25" s="67" t="s">
        <v>99</v>
      </c>
      <c r="K25" s="148"/>
      <c r="L25" s="46" t="s">
        <v>100</v>
      </c>
      <c r="M25" s="571"/>
      <c r="N25" s="572"/>
      <c r="O25" s="212"/>
      <c r="P25" s="566">
        <f>(H25+I25)*K25*M25</f>
        <v>0</v>
      </c>
      <c r="Q25" s="567"/>
      <c r="R25" s="68"/>
      <c r="S25" s="57"/>
      <c r="T25" s="140">
        <f>H25</f>
        <v>0</v>
      </c>
      <c r="U25" s="163">
        <f t="shared" ref="T25:U29" si="3">I25</f>
        <v>0</v>
      </c>
      <c r="V25" s="52" t="s">
        <v>0</v>
      </c>
      <c r="W25" s="55">
        <f>K25</f>
        <v>0</v>
      </c>
      <c r="X25" s="487"/>
      <c r="Y25" s="578"/>
      <c r="Z25" s="466">
        <f>((T25+U25)*W25)*X25</f>
        <v>0</v>
      </c>
      <c r="AA25" s="467"/>
      <c r="AB25" s="562" t="s">
        <v>18</v>
      </c>
    </row>
    <row r="26" spans="1:34" s="2" customFormat="1" ht="17.25" customHeight="1">
      <c r="A26" s="432"/>
      <c r="B26" s="439"/>
      <c r="C26" s="440"/>
      <c r="D26" s="440"/>
      <c r="E26" s="441"/>
      <c r="F26" s="130"/>
      <c r="G26" s="69"/>
      <c r="H26" s="138"/>
      <c r="I26" s="138"/>
      <c r="J26" s="70" t="s">
        <v>99</v>
      </c>
      <c r="K26" s="148"/>
      <c r="L26" s="47" t="s">
        <v>100</v>
      </c>
      <c r="M26" s="563"/>
      <c r="N26" s="564"/>
      <c r="O26" s="213"/>
      <c r="P26" s="552">
        <f>(H26+I26)*K26*M26</f>
        <v>0</v>
      </c>
      <c r="Q26" s="553"/>
      <c r="R26" s="63"/>
      <c r="S26" s="60"/>
      <c r="T26" s="141">
        <f t="shared" si="3"/>
        <v>0</v>
      </c>
      <c r="U26" s="143">
        <f t="shared" si="3"/>
        <v>0</v>
      </c>
      <c r="V26" s="50" t="s">
        <v>0</v>
      </c>
      <c r="W26" s="55">
        <f>K26</f>
        <v>0</v>
      </c>
      <c r="X26" s="482"/>
      <c r="Y26" s="565"/>
      <c r="Z26" s="444">
        <f>((T26+U26)*W26)*X26</f>
        <v>0</v>
      </c>
      <c r="AA26" s="463"/>
      <c r="AB26" s="562"/>
    </row>
    <row r="27" spans="1:34" s="2" customFormat="1" ht="17.25" customHeight="1">
      <c r="A27" s="432"/>
      <c r="B27" s="439"/>
      <c r="C27" s="440"/>
      <c r="D27" s="440"/>
      <c r="E27" s="441"/>
      <c r="F27" s="130"/>
      <c r="G27" s="69"/>
      <c r="H27" s="138"/>
      <c r="I27" s="138"/>
      <c r="J27" s="70" t="s">
        <v>99</v>
      </c>
      <c r="K27" s="148"/>
      <c r="L27" s="47" t="s">
        <v>100</v>
      </c>
      <c r="M27" s="563"/>
      <c r="N27" s="564"/>
      <c r="O27" s="213"/>
      <c r="P27" s="552">
        <f>(H27+I27)*K27*M27</f>
        <v>0</v>
      </c>
      <c r="Q27" s="553"/>
      <c r="R27" s="63"/>
      <c r="S27" s="60"/>
      <c r="T27" s="141">
        <f t="shared" si="3"/>
        <v>0</v>
      </c>
      <c r="U27" s="143">
        <f t="shared" si="3"/>
        <v>0</v>
      </c>
      <c r="V27" s="50" t="s">
        <v>0</v>
      </c>
      <c r="W27" s="55">
        <f>K27</f>
        <v>0</v>
      </c>
      <c r="X27" s="482"/>
      <c r="Y27" s="565"/>
      <c r="Z27" s="444">
        <f>((T27+U27)*W27)*X27</f>
        <v>0</v>
      </c>
      <c r="AA27" s="463"/>
      <c r="AB27" s="562"/>
      <c r="AG27" s="1"/>
      <c r="AH27" s="1"/>
    </row>
    <row r="28" spans="1:34" s="2" customFormat="1" ht="17.25" customHeight="1">
      <c r="A28" s="432"/>
      <c r="B28" s="439"/>
      <c r="C28" s="440"/>
      <c r="D28" s="440"/>
      <c r="E28" s="441"/>
      <c r="F28" s="130"/>
      <c r="G28" s="69"/>
      <c r="H28" s="138"/>
      <c r="I28" s="138"/>
      <c r="J28" s="70" t="s">
        <v>99</v>
      </c>
      <c r="K28" s="148"/>
      <c r="L28" s="47" t="s">
        <v>100</v>
      </c>
      <c r="M28" s="563"/>
      <c r="N28" s="564"/>
      <c r="O28" s="213"/>
      <c r="P28" s="552">
        <f>(H28+I28)*K28*M28</f>
        <v>0</v>
      </c>
      <c r="Q28" s="553"/>
      <c r="R28" s="63"/>
      <c r="S28" s="60"/>
      <c r="T28" s="141">
        <f t="shared" si="3"/>
        <v>0</v>
      </c>
      <c r="U28" s="143">
        <f t="shared" si="3"/>
        <v>0</v>
      </c>
      <c r="V28" s="50" t="s">
        <v>0</v>
      </c>
      <c r="W28" s="55">
        <f>K28</f>
        <v>0</v>
      </c>
      <c r="X28" s="482"/>
      <c r="Y28" s="565"/>
      <c r="Z28" s="444">
        <f>((T28+U28)*W28)*X28</f>
        <v>0</v>
      </c>
      <c r="AA28" s="463"/>
      <c r="AB28" s="562"/>
    </row>
    <row r="29" spans="1:34" s="2" customFormat="1" ht="17.25" customHeight="1">
      <c r="A29" s="432"/>
      <c r="B29" s="575"/>
      <c r="C29" s="576"/>
      <c r="D29" s="576"/>
      <c r="E29" s="577"/>
      <c r="F29" s="132"/>
      <c r="G29" s="71"/>
      <c r="H29" s="139"/>
      <c r="I29" s="139"/>
      <c r="J29" s="70" t="s">
        <v>99</v>
      </c>
      <c r="K29" s="147"/>
      <c r="L29" s="49" t="s">
        <v>100</v>
      </c>
      <c r="M29" s="558"/>
      <c r="N29" s="559"/>
      <c r="O29" s="214"/>
      <c r="P29" s="568">
        <f>(H29+I29)*K29*M29</f>
        <v>0</v>
      </c>
      <c r="Q29" s="569"/>
      <c r="R29" s="72"/>
      <c r="S29" s="61"/>
      <c r="T29" s="142">
        <f t="shared" si="3"/>
        <v>0</v>
      </c>
      <c r="U29" s="164">
        <f t="shared" si="3"/>
        <v>0</v>
      </c>
      <c r="V29" s="51" t="s">
        <v>0</v>
      </c>
      <c r="W29" s="165">
        <f>K29</f>
        <v>0</v>
      </c>
      <c r="X29" s="493"/>
      <c r="Y29" s="570"/>
      <c r="Z29" s="560">
        <f>((T29+U29)*W29)*X29</f>
        <v>0</v>
      </c>
      <c r="AA29" s="561"/>
      <c r="AB29" s="562"/>
    </row>
    <row r="30" spans="1:34" s="2" customFormat="1" ht="17.25" customHeight="1">
      <c r="A30" s="432"/>
      <c r="B30" s="434"/>
      <c r="C30" s="435"/>
      <c r="D30" s="435"/>
      <c r="E30" s="435"/>
      <c r="F30" s="435"/>
      <c r="G30" s="435"/>
      <c r="H30" s="435"/>
      <c r="I30" s="435"/>
      <c r="J30" s="436"/>
      <c r="K30" s="148"/>
      <c r="L30" s="47" t="s">
        <v>83</v>
      </c>
      <c r="M30" s="573"/>
      <c r="N30" s="574"/>
      <c r="O30" s="212"/>
      <c r="P30" s="566">
        <f>K30*M30</f>
        <v>0</v>
      </c>
      <c r="Q30" s="567"/>
      <c r="R30" s="68"/>
      <c r="S30" s="57"/>
      <c r="T30" s="579">
        <f>K30</f>
        <v>0</v>
      </c>
      <c r="U30" s="580"/>
      <c r="V30" s="580"/>
      <c r="W30" s="52" t="s">
        <v>83</v>
      </c>
      <c r="X30" s="466"/>
      <c r="Y30" s="467"/>
      <c r="Z30" s="466">
        <f>T30*X30</f>
        <v>0</v>
      </c>
      <c r="AA30" s="467"/>
      <c r="AB30" s="549" t="s">
        <v>67</v>
      </c>
      <c r="AG30" s="1"/>
      <c r="AH30" s="1"/>
    </row>
    <row r="31" spans="1:34" s="2" customFormat="1" ht="17.25" customHeight="1">
      <c r="A31" s="432"/>
      <c r="B31" s="439"/>
      <c r="C31" s="440"/>
      <c r="D31" s="440"/>
      <c r="E31" s="440"/>
      <c r="F31" s="440"/>
      <c r="G31" s="440"/>
      <c r="H31" s="440"/>
      <c r="I31" s="440"/>
      <c r="J31" s="441"/>
      <c r="K31" s="149"/>
      <c r="L31" s="47" t="s">
        <v>83</v>
      </c>
      <c r="M31" s="550"/>
      <c r="N31" s="551"/>
      <c r="O31" s="213"/>
      <c r="P31" s="552">
        <f>K31*M31</f>
        <v>0</v>
      </c>
      <c r="Q31" s="553"/>
      <c r="R31" s="63"/>
      <c r="S31" s="60"/>
      <c r="T31" s="554">
        <f>K31</f>
        <v>0</v>
      </c>
      <c r="U31" s="476"/>
      <c r="V31" s="476"/>
      <c r="W31" s="50" t="s">
        <v>83</v>
      </c>
      <c r="X31" s="444"/>
      <c r="Y31" s="463"/>
      <c r="Z31" s="444">
        <f>X31*T31</f>
        <v>0</v>
      </c>
      <c r="AA31" s="463"/>
      <c r="AB31" s="549"/>
      <c r="AG31" s="1"/>
      <c r="AH31" s="1"/>
    </row>
    <row r="32" spans="1:34" s="2" customFormat="1" ht="17.25" customHeight="1">
      <c r="A32" s="432"/>
      <c r="B32" s="555"/>
      <c r="C32" s="556"/>
      <c r="D32" s="556"/>
      <c r="E32" s="556"/>
      <c r="F32" s="556"/>
      <c r="G32" s="556"/>
      <c r="H32" s="556"/>
      <c r="I32" s="556"/>
      <c r="J32" s="557"/>
      <c r="K32" s="150"/>
      <c r="L32" s="48" t="s">
        <v>83</v>
      </c>
      <c r="M32" s="558"/>
      <c r="N32" s="559"/>
      <c r="O32" s="215"/>
      <c r="P32" s="568">
        <f>K32*M32</f>
        <v>0</v>
      </c>
      <c r="Q32" s="569"/>
      <c r="R32" s="73"/>
      <c r="S32" s="60"/>
      <c r="T32" s="554">
        <f>K32</f>
        <v>0</v>
      </c>
      <c r="U32" s="476"/>
      <c r="V32" s="476"/>
      <c r="W32" s="50" t="s">
        <v>83</v>
      </c>
      <c r="X32" s="444"/>
      <c r="Y32" s="463"/>
      <c r="Z32" s="444">
        <f>X32*T32</f>
        <v>0</v>
      </c>
      <c r="AA32" s="463"/>
      <c r="AB32" s="549"/>
      <c r="AG32" s="1"/>
      <c r="AH32" s="1"/>
    </row>
    <row r="33" spans="1:34" s="2" customFormat="1" ht="17.25" customHeight="1">
      <c r="A33" s="433"/>
      <c r="B33" s="545"/>
      <c r="C33" s="546"/>
      <c r="D33" s="546"/>
      <c r="E33" s="546"/>
      <c r="F33" s="546"/>
      <c r="G33" s="546"/>
      <c r="H33" s="546"/>
      <c r="I33" s="546"/>
      <c r="J33" s="546"/>
      <c r="K33" s="546"/>
      <c r="L33" s="547"/>
      <c r="M33" s="456" t="s">
        <v>4</v>
      </c>
      <c r="N33" s="457"/>
      <c r="O33" s="473">
        <f>SUM(P25:Q32)</f>
        <v>0</v>
      </c>
      <c r="P33" s="474"/>
      <c r="Q33" s="475"/>
      <c r="R33" s="65"/>
      <c r="S33" s="61"/>
      <c r="T33" s="489"/>
      <c r="U33" s="490"/>
      <c r="V33" s="490"/>
      <c r="W33" s="54"/>
      <c r="X33" s="491"/>
      <c r="Y33" s="492"/>
      <c r="Z33" s="560"/>
      <c r="AA33" s="561"/>
      <c r="AB33" s="549"/>
      <c r="AG33" s="1"/>
      <c r="AH33" s="1"/>
    </row>
    <row r="34" spans="1:34" s="2" customFormat="1" ht="17.25" customHeight="1">
      <c r="A34" s="433" t="s">
        <v>145</v>
      </c>
      <c r="B34" s="222"/>
      <c r="C34" s="536"/>
      <c r="D34" s="537"/>
      <c r="E34" s="538"/>
      <c r="F34" s="539"/>
      <c r="G34" s="74"/>
      <c r="H34" s="540"/>
      <c r="I34" s="541"/>
      <c r="J34" s="75" t="s">
        <v>68</v>
      </c>
      <c r="K34" s="151"/>
      <c r="L34" s="27" t="s">
        <v>69</v>
      </c>
      <c r="M34" s="532">
        <f>E34*K34/1000</f>
        <v>0</v>
      </c>
      <c r="N34" s="533"/>
      <c r="O34" s="146"/>
      <c r="P34" s="534">
        <f>ROUNDUP(H34*M34,-1)</f>
        <v>0</v>
      </c>
      <c r="Q34" s="535"/>
      <c r="R34" s="68"/>
      <c r="S34" s="57"/>
      <c r="T34" s="471">
        <f>H34</f>
        <v>0</v>
      </c>
      <c r="U34" s="472"/>
      <c r="V34" s="472"/>
      <c r="W34" s="52" t="s">
        <v>68</v>
      </c>
      <c r="X34" s="466"/>
      <c r="Y34" s="467"/>
      <c r="Z34" s="466">
        <f>(X34*E34/1000)*T34</f>
        <v>0</v>
      </c>
      <c r="AA34" s="467"/>
      <c r="AB34" s="525" t="s">
        <v>108</v>
      </c>
      <c r="AG34" s="1"/>
      <c r="AH34" s="1"/>
    </row>
    <row r="35" spans="1:34" s="2" customFormat="1" ht="17.25" customHeight="1">
      <c r="A35" s="512"/>
      <c r="B35" s="223"/>
      <c r="C35" s="526"/>
      <c r="D35" s="527"/>
      <c r="E35" s="528"/>
      <c r="F35" s="529"/>
      <c r="G35" s="76"/>
      <c r="H35" s="530"/>
      <c r="I35" s="531"/>
      <c r="J35" s="75" t="s">
        <v>68</v>
      </c>
      <c r="K35" s="152"/>
      <c r="L35" s="28" t="s">
        <v>70</v>
      </c>
      <c r="M35" s="532">
        <f>E35*K35/1000</f>
        <v>0</v>
      </c>
      <c r="N35" s="533"/>
      <c r="O35" s="144"/>
      <c r="P35" s="534">
        <f>ROUNDUP(H35*M35,-1)</f>
        <v>0</v>
      </c>
      <c r="Q35" s="535"/>
      <c r="R35" s="63"/>
      <c r="S35" s="57"/>
      <c r="T35" s="464">
        <f>H35</f>
        <v>0</v>
      </c>
      <c r="U35" s="465"/>
      <c r="V35" s="465"/>
      <c r="W35" s="50" t="s">
        <v>109</v>
      </c>
      <c r="X35" s="444"/>
      <c r="Y35" s="463"/>
      <c r="Z35" s="444">
        <f>(X35*E35/1000)*T35</f>
        <v>0</v>
      </c>
      <c r="AA35" s="463"/>
      <c r="AB35" s="525"/>
      <c r="AG35" s="1"/>
      <c r="AH35" s="1"/>
    </row>
    <row r="36" spans="1:34" s="2" customFormat="1" ht="17.25" customHeight="1">
      <c r="A36" s="512"/>
      <c r="B36" s="223"/>
      <c r="C36" s="526"/>
      <c r="D36" s="527"/>
      <c r="E36" s="528"/>
      <c r="F36" s="529"/>
      <c r="G36" s="76"/>
      <c r="H36" s="530"/>
      <c r="I36" s="531"/>
      <c r="J36" s="75" t="s">
        <v>68</v>
      </c>
      <c r="K36" s="152"/>
      <c r="L36" s="28" t="s">
        <v>70</v>
      </c>
      <c r="M36" s="532">
        <f>E36*K36/1000</f>
        <v>0</v>
      </c>
      <c r="N36" s="533"/>
      <c r="O36" s="144"/>
      <c r="P36" s="534">
        <f>ROUNDUP(H36*M36,-1)</f>
        <v>0</v>
      </c>
      <c r="Q36" s="535"/>
      <c r="R36" s="63"/>
      <c r="S36" s="57"/>
      <c r="T36" s="464">
        <f>H36</f>
        <v>0</v>
      </c>
      <c r="U36" s="465"/>
      <c r="V36" s="465"/>
      <c r="W36" s="50" t="s">
        <v>109</v>
      </c>
      <c r="X36" s="444"/>
      <c r="Y36" s="463"/>
      <c r="Z36" s="444">
        <f>(X36*E36/1000)*T36</f>
        <v>0</v>
      </c>
      <c r="AA36" s="463"/>
      <c r="AB36" s="525"/>
      <c r="AG36" s="1"/>
      <c r="AH36" s="1"/>
    </row>
    <row r="37" spans="1:34" s="2" customFormat="1" ht="17.25" customHeight="1">
      <c r="A37" s="512"/>
      <c r="B37" s="223"/>
      <c r="C37" s="526"/>
      <c r="D37" s="527"/>
      <c r="E37" s="528"/>
      <c r="F37" s="529"/>
      <c r="G37" s="76"/>
      <c r="H37" s="530"/>
      <c r="I37" s="531"/>
      <c r="J37" s="75" t="s">
        <v>68</v>
      </c>
      <c r="K37" s="153"/>
      <c r="L37" s="53" t="s">
        <v>70</v>
      </c>
      <c r="M37" s="532">
        <f>E37*K37/1000</f>
        <v>0</v>
      </c>
      <c r="N37" s="533"/>
      <c r="O37" s="145"/>
      <c r="P37" s="534">
        <f>ROUNDUP(H37*M37,-1)</f>
        <v>0</v>
      </c>
      <c r="Q37" s="535"/>
      <c r="R37" s="64"/>
      <c r="S37" s="58"/>
      <c r="T37" s="464">
        <f>H37</f>
        <v>0</v>
      </c>
      <c r="U37" s="465"/>
      <c r="V37" s="465"/>
      <c r="W37" s="50" t="s">
        <v>109</v>
      </c>
      <c r="X37" s="444"/>
      <c r="Y37" s="463"/>
      <c r="Z37" s="444">
        <f>(X37*E37/1000)*T37</f>
        <v>0</v>
      </c>
      <c r="AA37" s="463"/>
      <c r="AB37" s="525"/>
      <c r="AG37" s="1"/>
      <c r="AH37" s="1"/>
    </row>
    <row r="38" spans="1:34" s="2" customFormat="1" ht="17.25" customHeight="1">
      <c r="A38" s="512"/>
      <c r="B38" s="542"/>
      <c r="C38" s="543"/>
      <c r="D38" s="543"/>
      <c r="E38" s="543"/>
      <c r="F38" s="388"/>
      <c r="G38" s="388"/>
      <c r="H38" s="388"/>
      <c r="I38" s="388"/>
      <c r="J38" s="543"/>
      <c r="K38" s="543"/>
      <c r="L38" s="544"/>
      <c r="M38" s="548" t="s">
        <v>5</v>
      </c>
      <c r="N38" s="548"/>
      <c r="O38" s="473">
        <f>SUM(P34:Q37)</f>
        <v>0</v>
      </c>
      <c r="P38" s="474"/>
      <c r="Q38" s="475"/>
      <c r="R38" s="64"/>
      <c r="S38" s="59"/>
      <c r="T38" s="429">
        <f>H38</f>
        <v>0</v>
      </c>
      <c r="U38" s="430"/>
      <c r="V38" s="430"/>
      <c r="W38" s="54"/>
      <c r="X38" s="491"/>
      <c r="Y38" s="492"/>
      <c r="Z38" s="413"/>
      <c r="AA38" s="414"/>
      <c r="AB38" s="525"/>
      <c r="AG38" s="1"/>
      <c r="AH38" s="1"/>
    </row>
    <row r="39" spans="1:34" s="2" customFormat="1" ht="17.25" customHeight="1">
      <c r="A39" s="495" t="s">
        <v>71</v>
      </c>
      <c r="B39" s="497"/>
      <c r="C39" s="498"/>
      <c r="D39" s="498"/>
      <c r="E39" s="498"/>
      <c r="F39" s="498"/>
      <c r="G39" s="498"/>
      <c r="H39" s="498"/>
      <c r="I39" s="498"/>
      <c r="J39" s="499"/>
      <c r="K39" s="175"/>
      <c r="L39" s="174" t="s">
        <v>72</v>
      </c>
      <c r="M39" s="500"/>
      <c r="N39" s="501"/>
      <c r="O39" s="259"/>
      <c r="P39" s="259"/>
      <c r="Q39" s="260"/>
      <c r="R39" s="177"/>
      <c r="S39" s="178"/>
      <c r="T39" s="502">
        <f>K39</f>
        <v>0</v>
      </c>
      <c r="U39" s="503"/>
      <c r="V39" s="503"/>
      <c r="W39" s="179" t="s">
        <v>72</v>
      </c>
      <c r="X39" s="468"/>
      <c r="Y39" s="469"/>
      <c r="Z39" s="510">
        <f>T39*X39</f>
        <v>0</v>
      </c>
      <c r="AA39" s="511"/>
      <c r="AG39" s="1"/>
      <c r="AH39" s="1"/>
    </row>
    <row r="40" spans="1:34" s="2" customFormat="1" ht="17.25" customHeight="1">
      <c r="A40" s="496"/>
      <c r="B40" s="497"/>
      <c r="C40" s="498"/>
      <c r="D40" s="498"/>
      <c r="E40" s="498"/>
      <c r="F40" s="498"/>
      <c r="G40" s="498"/>
      <c r="H40" s="498"/>
      <c r="I40" s="498"/>
      <c r="J40" s="499"/>
      <c r="K40" s="175"/>
      <c r="L40" s="174" t="s">
        <v>72</v>
      </c>
      <c r="M40" s="504"/>
      <c r="N40" s="505"/>
      <c r="O40" s="269" t="s">
        <v>93</v>
      </c>
      <c r="P40" s="506">
        <f>(K40*M40)+(K39*M39)</f>
        <v>0</v>
      </c>
      <c r="Q40" s="507"/>
      <c r="R40" s="177"/>
      <c r="S40" s="258"/>
      <c r="T40" s="502">
        <f>K40</f>
        <v>0</v>
      </c>
      <c r="U40" s="503"/>
      <c r="V40" s="503"/>
      <c r="W40" s="179" t="s">
        <v>72</v>
      </c>
      <c r="X40" s="508"/>
      <c r="Y40" s="509"/>
      <c r="Z40" s="510">
        <f>T40*X40</f>
        <v>0</v>
      </c>
      <c r="AA40" s="511"/>
      <c r="AG40" s="1"/>
      <c r="AH40" s="1"/>
    </row>
    <row r="41" spans="1:34" s="2" customFormat="1" ht="17.25" customHeight="1">
      <c r="A41" s="512" t="s">
        <v>87</v>
      </c>
      <c r="B41" s="513"/>
      <c r="C41" s="514"/>
      <c r="D41" s="515"/>
      <c r="E41" s="516"/>
      <c r="F41" s="517"/>
      <c r="G41" s="67" t="s">
        <v>99</v>
      </c>
      <c r="H41" s="137"/>
      <c r="I41" s="137"/>
      <c r="J41" s="67" t="s">
        <v>99</v>
      </c>
      <c r="K41" s="148"/>
      <c r="L41" s="46" t="s">
        <v>100</v>
      </c>
      <c r="M41" s="518"/>
      <c r="N41" s="519"/>
      <c r="O41" s="218"/>
      <c r="P41" s="487">
        <f>IF(E41&gt;5000,ROUNDUP(E41*(H41+I41)*K41*M41,-1),(H41+I41)*K41*M41)</f>
        <v>0</v>
      </c>
      <c r="Q41" s="488"/>
      <c r="R41" s="68"/>
      <c r="S41" s="57"/>
      <c r="T41" s="524">
        <f>E41</f>
        <v>0</v>
      </c>
      <c r="U41" s="517"/>
      <c r="V41" s="52" t="s">
        <v>0</v>
      </c>
      <c r="W41" s="176">
        <f>(H41+I41)*K41</f>
        <v>0</v>
      </c>
      <c r="X41" s="466"/>
      <c r="Y41" s="467"/>
      <c r="Z41" s="466">
        <f>IF(T41&gt;5000,ROUNDUP(T41*K41*X41,-1),W41*X41)</f>
        <v>0</v>
      </c>
      <c r="AA41" s="467"/>
      <c r="AB41" s="477" t="s">
        <v>143</v>
      </c>
      <c r="AG41" s="1"/>
      <c r="AH41" s="1"/>
    </row>
    <row r="42" spans="1:34" s="2" customFormat="1" ht="17.25" customHeight="1">
      <c r="A42" s="512"/>
      <c r="B42" s="439"/>
      <c r="C42" s="440"/>
      <c r="D42" s="441"/>
      <c r="E42" s="478"/>
      <c r="F42" s="479"/>
      <c r="G42" s="70" t="s">
        <v>99</v>
      </c>
      <c r="H42" s="138"/>
      <c r="I42" s="138"/>
      <c r="J42" s="70" t="s">
        <v>99</v>
      </c>
      <c r="K42" s="148"/>
      <c r="L42" s="47" t="s">
        <v>100</v>
      </c>
      <c r="M42" s="480"/>
      <c r="N42" s="481"/>
      <c r="O42" s="217"/>
      <c r="P42" s="482">
        <f t="shared" ref="P42:P47" si="4">IF(E42&gt;5000,ROUNDUP(E42*(H42+I42)*K42*M42,-1),(H42+I42)*K42*M42)</f>
        <v>0</v>
      </c>
      <c r="Q42" s="483"/>
      <c r="R42" s="63"/>
      <c r="S42" s="60"/>
      <c r="T42" s="484">
        <f>E42</f>
        <v>0</v>
      </c>
      <c r="U42" s="479"/>
      <c r="V42" s="50" t="s">
        <v>0</v>
      </c>
      <c r="W42" s="173">
        <f>(H42+I42)*K42</f>
        <v>0</v>
      </c>
      <c r="X42" s="444"/>
      <c r="Y42" s="463"/>
      <c r="Z42" s="444">
        <f>IF(T42&gt;5000,ROUNDUP(T42*K42*X42,-1),W42*X42)</f>
        <v>0</v>
      </c>
      <c r="AA42" s="463"/>
      <c r="AB42" s="477"/>
      <c r="AG42" s="1"/>
      <c r="AH42" s="1"/>
    </row>
    <row r="43" spans="1:34" s="2" customFormat="1" ht="17.25" customHeight="1">
      <c r="A43" s="512"/>
      <c r="B43" s="439"/>
      <c r="C43" s="440"/>
      <c r="D43" s="441"/>
      <c r="E43" s="478"/>
      <c r="F43" s="479"/>
      <c r="G43" s="70" t="s">
        <v>99</v>
      </c>
      <c r="H43" s="138"/>
      <c r="I43" s="138"/>
      <c r="J43" s="70" t="s">
        <v>99</v>
      </c>
      <c r="K43" s="148"/>
      <c r="L43" s="47" t="s">
        <v>100</v>
      </c>
      <c r="M43" s="480"/>
      <c r="N43" s="481"/>
      <c r="O43" s="217"/>
      <c r="P43" s="482">
        <f t="shared" si="4"/>
        <v>0</v>
      </c>
      <c r="Q43" s="483"/>
      <c r="R43" s="63"/>
      <c r="S43" s="60"/>
      <c r="T43" s="484">
        <f>E43</f>
        <v>0</v>
      </c>
      <c r="U43" s="479"/>
      <c r="V43" s="50" t="s">
        <v>0</v>
      </c>
      <c r="W43" s="173">
        <f>(H43+I43)*K43</f>
        <v>0</v>
      </c>
      <c r="X43" s="444"/>
      <c r="Y43" s="463"/>
      <c r="Z43" s="444">
        <f>IF(T43&gt;5000,ROUNDUP(T43*K43*X43,-1),W43*X43)</f>
        <v>0</v>
      </c>
      <c r="AA43" s="463"/>
      <c r="AB43" s="477"/>
      <c r="AG43" s="1"/>
      <c r="AH43" s="1"/>
    </row>
    <row r="44" spans="1:34" s="2" customFormat="1" ht="17.25" customHeight="1">
      <c r="A44" s="512"/>
      <c r="B44" s="439"/>
      <c r="C44" s="440"/>
      <c r="D44" s="441"/>
      <c r="E44" s="478"/>
      <c r="F44" s="479"/>
      <c r="G44" s="70" t="s">
        <v>99</v>
      </c>
      <c r="H44" s="138"/>
      <c r="I44" s="138"/>
      <c r="J44" s="70" t="s">
        <v>99</v>
      </c>
      <c r="K44" s="148"/>
      <c r="L44" s="47" t="s">
        <v>100</v>
      </c>
      <c r="M44" s="480"/>
      <c r="N44" s="481"/>
      <c r="O44" s="217"/>
      <c r="P44" s="482">
        <f t="shared" si="4"/>
        <v>0</v>
      </c>
      <c r="Q44" s="483"/>
      <c r="R44" s="63"/>
      <c r="S44" s="60"/>
      <c r="T44" s="484">
        <f>E44</f>
        <v>0</v>
      </c>
      <c r="U44" s="479"/>
      <c r="V44" s="50" t="s">
        <v>0</v>
      </c>
      <c r="W44" s="173">
        <f>(H44+I44)*K44</f>
        <v>0</v>
      </c>
      <c r="X44" s="444"/>
      <c r="Y44" s="463"/>
      <c r="Z44" s="444">
        <f>IF(T44&gt;5000,ROUNDUP(T44*K44*X44,-1),W44*X44)</f>
        <v>0</v>
      </c>
      <c r="AA44" s="463"/>
      <c r="AB44" s="477"/>
      <c r="AG44" s="1"/>
      <c r="AH44" s="1"/>
    </row>
    <row r="45" spans="1:34" s="2" customFormat="1" ht="17.25" customHeight="1">
      <c r="A45" s="512"/>
      <c r="B45" s="439"/>
      <c r="C45" s="440"/>
      <c r="D45" s="441"/>
      <c r="E45" s="478"/>
      <c r="F45" s="479"/>
      <c r="G45" s="70" t="s">
        <v>99</v>
      </c>
      <c r="H45" s="138"/>
      <c r="I45" s="138"/>
      <c r="J45" s="70" t="s">
        <v>99</v>
      </c>
      <c r="K45" s="148"/>
      <c r="L45" s="47" t="s">
        <v>100</v>
      </c>
      <c r="M45" s="480"/>
      <c r="N45" s="481"/>
      <c r="O45" s="217"/>
      <c r="P45" s="482">
        <f t="shared" si="4"/>
        <v>0</v>
      </c>
      <c r="Q45" s="483"/>
      <c r="R45" s="63"/>
      <c r="S45" s="60"/>
      <c r="T45" s="484">
        <f>E45</f>
        <v>0</v>
      </c>
      <c r="U45" s="479"/>
      <c r="V45" s="50" t="s">
        <v>0</v>
      </c>
      <c r="W45" s="173">
        <f>(H45+I45)*K45</f>
        <v>0</v>
      </c>
      <c r="X45" s="444"/>
      <c r="Y45" s="463"/>
      <c r="Z45" s="444">
        <f>IF(T45&gt;5000,ROUNDUP(T45*K45*X45,-1),W45*X45)</f>
        <v>0</v>
      </c>
      <c r="AA45" s="463"/>
      <c r="AB45" s="477"/>
      <c r="AG45" s="1"/>
      <c r="AH45" s="1"/>
    </row>
    <row r="46" spans="1:34" s="2" customFormat="1" ht="17.25" customHeight="1">
      <c r="A46" s="512"/>
      <c r="B46" s="439"/>
      <c r="C46" s="440"/>
      <c r="D46" s="440"/>
      <c r="E46" s="440"/>
      <c r="F46" s="440"/>
      <c r="G46" s="440"/>
      <c r="H46" s="440"/>
      <c r="I46" s="440"/>
      <c r="J46" s="441"/>
      <c r="K46" s="149"/>
      <c r="L46" s="47"/>
      <c r="M46" s="485"/>
      <c r="N46" s="486"/>
      <c r="O46" s="219"/>
      <c r="P46" s="482">
        <f t="shared" si="4"/>
        <v>0</v>
      </c>
      <c r="Q46" s="483"/>
      <c r="R46" s="64"/>
      <c r="S46" s="58"/>
      <c r="T46" s="464">
        <f>K46</f>
        <v>0</v>
      </c>
      <c r="U46" s="476"/>
      <c r="V46" s="50"/>
      <c r="W46" s="29"/>
      <c r="X46" s="461"/>
      <c r="Y46" s="462"/>
      <c r="Z46" s="444">
        <f>T46*X46</f>
        <v>0</v>
      </c>
      <c r="AA46" s="463"/>
      <c r="AB46" s="477"/>
      <c r="AG46" s="1"/>
      <c r="AH46" s="1"/>
    </row>
    <row r="47" spans="1:34" s="2" customFormat="1" ht="17.25" customHeight="1">
      <c r="A47" s="512"/>
      <c r="B47" s="439"/>
      <c r="C47" s="440"/>
      <c r="D47" s="440"/>
      <c r="E47" s="440"/>
      <c r="F47" s="440"/>
      <c r="G47" s="440"/>
      <c r="H47" s="440"/>
      <c r="I47" s="440"/>
      <c r="J47" s="441"/>
      <c r="K47" s="150"/>
      <c r="L47" s="48"/>
      <c r="M47" s="520"/>
      <c r="N47" s="521"/>
      <c r="O47" s="219"/>
      <c r="P47" s="493">
        <f t="shared" si="4"/>
        <v>0</v>
      </c>
      <c r="Q47" s="494"/>
      <c r="R47" s="64"/>
      <c r="S47" s="58"/>
      <c r="T47" s="464">
        <f>K47</f>
        <v>0</v>
      </c>
      <c r="U47" s="476"/>
      <c r="V47" s="50"/>
      <c r="W47" s="29"/>
      <c r="X47" s="461"/>
      <c r="Y47" s="462"/>
      <c r="Z47" s="444">
        <f>T47*X47</f>
        <v>0</v>
      </c>
      <c r="AA47" s="463"/>
      <c r="AB47" s="477"/>
      <c r="AG47" s="1"/>
      <c r="AH47" s="1"/>
    </row>
    <row r="48" spans="1:34" s="2" customFormat="1" ht="17.25" customHeight="1">
      <c r="A48" s="512"/>
      <c r="B48" s="453"/>
      <c r="C48" s="454"/>
      <c r="D48" s="454"/>
      <c r="E48" s="454"/>
      <c r="F48" s="454"/>
      <c r="G48" s="454"/>
      <c r="H48" s="454"/>
      <c r="I48" s="454"/>
      <c r="J48" s="454"/>
      <c r="K48" s="454"/>
      <c r="L48" s="455"/>
      <c r="M48" s="522" t="s">
        <v>6</v>
      </c>
      <c r="N48" s="523"/>
      <c r="O48" s="473">
        <f>SUM(P41:Q47)</f>
        <v>0</v>
      </c>
      <c r="P48" s="474"/>
      <c r="Q48" s="475"/>
      <c r="R48" s="65"/>
      <c r="S48" s="59"/>
      <c r="T48" s="489"/>
      <c r="U48" s="490"/>
      <c r="V48" s="56"/>
      <c r="W48" s="56"/>
      <c r="X48" s="491"/>
      <c r="Y48" s="492"/>
      <c r="Z48" s="413"/>
      <c r="AA48" s="414"/>
      <c r="AB48" s="477"/>
      <c r="AG48" s="1"/>
      <c r="AH48" s="1"/>
    </row>
    <row r="49" spans="1:34" s="2" customFormat="1" ht="17.25" customHeight="1">
      <c r="A49" s="431" t="s">
        <v>110</v>
      </c>
      <c r="B49" s="434"/>
      <c r="C49" s="435"/>
      <c r="D49" s="435"/>
      <c r="E49" s="435"/>
      <c r="F49" s="435"/>
      <c r="G49" s="435"/>
      <c r="H49" s="435"/>
      <c r="I49" s="435"/>
      <c r="J49" s="436"/>
      <c r="K49" s="161"/>
      <c r="L49" s="67" t="s">
        <v>82</v>
      </c>
      <c r="M49" s="437"/>
      <c r="N49" s="438"/>
      <c r="O49" s="146"/>
      <c r="P49" s="466">
        <f>K49*M49</f>
        <v>0</v>
      </c>
      <c r="Q49" s="470"/>
      <c r="R49" s="68"/>
      <c r="S49" s="57"/>
      <c r="T49" s="471">
        <f t="shared" ref="T49:T56" si="5">K49</f>
        <v>0</v>
      </c>
      <c r="U49" s="472"/>
      <c r="V49" s="472"/>
      <c r="W49" s="52" t="s">
        <v>1</v>
      </c>
      <c r="X49" s="468"/>
      <c r="Y49" s="469"/>
      <c r="Z49" s="466">
        <f t="shared" ref="Z49:Z56" si="6">T49*X49</f>
        <v>0</v>
      </c>
      <c r="AA49" s="467"/>
      <c r="AG49" s="1"/>
      <c r="AH49" s="1"/>
    </row>
    <row r="50" spans="1:34" s="2" customFormat="1" ht="17.25" customHeight="1">
      <c r="A50" s="432"/>
      <c r="B50" s="439"/>
      <c r="C50" s="440"/>
      <c r="D50" s="440"/>
      <c r="E50" s="440"/>
      <c r="F50" s="440"/>
      <c r="G50" s="440"/>
      <c r="H50" s="440"/>
      <c r="I50" s="440"/>
      <c r="J50" s="441"/>
      <c r="K50" s="162"/>
      <c r="L50" s="70" t="s">
        <v>83</v>
      </c>
      <c r="M50" s="442"/>
      <c r="N50" s="443"/>
      <c r="O50" s="144"/>
      <c r="P50" s="444">
        <f>K50*M50</f>
        <v>0</v>
      </c>
      <c r="Q50" s="445"/>
      <c r="R50" s="63"/>
      <c r="S50" s="60"/>
      <c r="T50" s="464">
        <f t="shared" si="5"/>
        <v>0</v>
      </c>
      <c r="U50" s="465"/>
      <c r="V50" s="465"/>
      <c r="W50" s="50" t="s">
        <v>83</v>
      </c>
      <c r="X50" s="461"/>
      <c r="Y50" s="462"/>
      <c r="Z50" s="444">
        <f t="shared" si="6"/>
        <v>0</v>
      </c>
      <c r="AA50" s="463"/>
      <c r="AG50" s="1"/>
      <c r="AH50" s="1"/>
    </row>
    <row r="51" spans="1:34" s="2" customFormat="1" ht="17.25" customHeight="1">
      <c r="A51" s="432"/>
      <c r="B51" s="439"/>
      <c r="C51" s="440"/>
      <c r="D51" s="440"/>
      <c r="E51" s="440"/>
      <c r="F51" s="440"/>
      <c r="G51" s="440"/>
      <c r="H51" s="440"/>
      <c r="I51" s="440"/>
      <c r="J51" s="441"/>
      <c r="K51" s="162"/>
      <c r="L51" s="70" t="s">
        <v>83</v>
      </c>
      <c r="M51" s="442"/>
      <c r="N51" s="443"/>
      <c r="O51" s="144"/>
      <c r="P51" s="444">
        <f t="shared" ref="P51:P56" si="7">K51*M51</f>
        <v>0</v>
      </c>
      <c r="Q51" s="445"/>
      <c r="R51" s="63"/>
      <c r="S51" s="60"/>
      <c r="T51" s="464">
        <f t="shared" si="5"/>
        <v>0</v>
      </c>
      <c r="U51" s="465"/>
      <c r="V51" s="465"/>
      <c r="W51" s="50" t="s">
        <v>83</v>
      </c>
      <c r="X51" s="461"/>
      <c r="Y51" s="462"/>
      <c r="Z51" s="444">
        <f t="shared" si="6"/>
        <v>0</v>
      </c>
      <c r="AA51" s="463"/>
      <c r="AG51" s="1"/>
      <c r="AH51" s="1"/>
    </row>
    <row r="52" spans="1:34" s="2" customFormat="1" ht="17.25" customHeight="1">
      <c r="A52" s="432"/>
      <c r="B52" s="439"/>
      <c r="C52" s="440"/>
      <c r="D52" s="440"/>
      <c r="E52" s="440"/>
      <c r="F52" s="440"/>
      <c r="G52" s="440"/>
      <c r="H52" s="440"/>
      <c r="I52" s="440"/>
      <c r="J52" s="441"/>
      <c r="K52" s="162"/>
      <c r="L52" s="70" t="s">
        <v>83</v>
      </c>
      <c r="M52" s="442"/>
      <c r="N52" s="443"/>
      <c r="O52" s="144"/>
      <c r="P52" s="444">
        <f t="shared" si="7"/>
        <v>0</v>
      </c>
      <c r="Q52" s="445"/>
      <c r="R52" s="63"/>
      <c r="S52" s="60"/>
      <c r="T52" s="464">
        <f t="shared" si="5"/>
        <v>0</v>
      </c>
      <c r="U52" s="465"/>
      <c r="V52" s="465"/>
      <c r="W52" s="50" t="s">
        <v>83</v>
      </c>
      <c r="X52" s="461"/>
      <c r="Y52" s="462"/>
      <c r="Z52" s="444">
        <f t="shared" si="6"/>
        <v>0</v>
      </c>
      <c r="AA52" s="463"/>
      <c r="AG52" s="1"/>
      <c r="AH52" s="1"/>
    </row>
    <row r="53" spans="1:34" s="2" customFormat="1" ht="17.25" customHeight="1">
      <c r="A53" s="432"/>
      <c r="B53" s="439"/>
      <c r="C53" s="440"/>
      <c r="D53" s="440"/>
      <c r="E53" s="440"/>
      <c r="F53" s="440"/>
      <c r="G53" s="440"/>
      <c r="H53" s="440"/>
      <c r="I53" s="440"/>
      <c r="J53" s="441"/>
      <c r="K53" s="162"/>
      <c r="L53" s="70" t="s">
        <v>83</v>
      </c>
      <c r="M53" s="446"/>
      <c r="N53" s="447"/>
      <c r="O53" s="144"/>
      <c r="P53" s="444">
        <f t="shared" si="7"/>
        <v>0</v>
      </c>
      <c r="Q53" s="445"/>
      <c r="R53" s="63"/>
      <c r="S53" s="60"/>
      <c r="T53" s="464">
        <f t="shared" si="5"/>
        <v>0</v>
      </c>
      <c r="U53" s="465"/>
      <c r="V53" s="465"/>
      <c r="W53" s="50" t="s">
        <v>83</v>
      </c>
      <c r="X53" s="461"/>
      <c r="Y53" s="462"/>
      <c r="Z53" s="444">
        <f t="shared" si="6"/>
        <v>0</v>
      </c>
      <c r="AA53" s="463"/>
      <c r="AG53" s="1"/>
      <c r="AH53" s="1"/>
    </row>
    <row r="54" spans="1:34" s="2" customFormat="1" ht="17.25" customHeight="1">
      <c r="A54" s="432"/>
      <c r="B54" s="439"/>
      <c r="C54" s="440"/>
      <c r="D54" s="440"/>
      <c r="E54" s="440"/>
      <c r="F54" s="440"/>
      <c r="G54" s="440"/>
      <c r="H54" s="440"/>
      <c r="I54" s="440"/>
      <c r="J54" s="441"/>
      <c r="K54" s="162"/>
      <c r="L54" s="70" t="s">
        <v>83</v>
      </c>
      <c r="M54" s="446"/>
      <c r="N54" s="447"/>
      <c r="O54" s="144"/>
      <c r="P54" s="444">
        <f t="shared" si="7"/>
        <v>0</v>
      </c>
      <c r="Q54" s="445"/>
      <c r="R54" s="63"/>
      <c r="S54" s="60"/>
      <c r="T54" s="464">
        <f t="shared" si="5"/>
        <v>0</v>
      </c>
      <c r="U54" s="465"/>
      <c r="V54" s="465"/>
      <c r="W54" s="50" t="s">
        <v>83</v>
      </c>
      <c r="X54" s="461"/>
      <c r="Y54" s="462"/>
      <c r="Z54" s="444">
        <f t="shared" si="6"/>
        <v>0</v>
      </c>
      <c r="AA54" s="463"/>
      <c r="AG54" s="1"/>
      <c r="AH54" s="1"/>
    </row>
    <row r="55" spans="1:34" s="2" customFormat="1" ht="17.25" customHeight="1">
      <c r="A55" s="432"/>
      <c r="B55" s="439"/>
      <c r="C55" s="440"/>
      <c r="D55" s="440"/>
      <c r="E55" s="440"/>
      <c r="F55" s="440"/>
      <c r="G55" s="440"/>
      <c r="H55" s="440"/>
      <c r="I55" s="440"/>
      <c r="J55" s="441"/>
      <c r="K55" s="162"/>
      <c r="L55" s="70" t="s">
        <v>83</v>
      </c>
      <c r="M55" s="446"/>
      <c r="N55" s="447"/>
      <c r="O55" s="144"/>
      <c r="P55" s="444">
        <f t="shared" si="7"/>
        <v>0</v>
      </c>
      <c r="Q55" s="445"/>
      <c r="R55" s="63"/>
      <c r="S55" s="60"/>
      <c r="T55" s="464">
        <f t="shared" si="5"/>
        <v>0</v>
      </c>
      <c r="U55" s="465"/>
      <c r="V55" s="465"/>
      <c r="W55" s="50" t="s">
        <v>83</v>
      </c>
      <c r="X55" s="461"/>
      <c r="Y55" s="462"/>
      <c r="Z55" s="444">
        <f t="shared" si="6"/>
        <v>0</v>
      </c>
      <c r="AA55" s="463"/>
      <c r="AG55" s="1"/>
      <c r="AH55" s="1"/>
    </row>
    <row r="56" spans="1:34" s="2" customFormat="1" ht="17.25" customHeight="1">
      <c r="A56" s="432"/>
      <c r="B56" s="439"/>
      <c r="C56" s="440"/>
      <c r="D56" s="440"/>
      <c r="E56" s="440"/>
      <c r="F56" s="440"/>
      <c r="G56" s="440"/>
      <c r="H56" s="440"/>
      <c r="I56" s="440"/>
      <c r="J56" s="441"/>
      <c r="K56" s="154"/>
      <c r="L56" s="77" t="s">
        <v>83</v>
      </c>
      <c r="M56" s="451"/>
      <c r="N56" s="452"/>
      <c r="O56" s="145"/>
      <c r="P56" s="444">
        <f t="shared" si="7"/>
        <v>0</v>
      </c>
      <c r="Q56" s="445"/>
      <c r="R56" s="73"/>
      <c r="S56" s="60"/>
      <c r="T56" s="464">
        <f t="shared" si="5"/>
        <v>0</v>
      </c>
      <c r="U56" s="465"/>
      <c r="V56" s="465"/>
      <c r="W56" s="50" t="s">
        <v>83</v>
      </c>
      <c r="X56" s="461"/>
      <c r="Y56" s="462"/>
      <c r="Z56" s="444">
        <f t="shared" si="6"/>
        <v>0</v>
      </c>
      <c r="AA56" s="463"/>
      <c r="AG56" s="1"/>
      <c r="AH56" s="1"/>
    </row>
    <row r="57" spans="1:34" s="2" customFormat="1" ht="17.25" customHeight="1">
      <c r="A57" s="433"/>
      <c r="B57" s="453"/>
      <c r="C57" s="454"/>
      <c r="D57" s="454"/>
      <c r="E57" s="454"/>
      <c r="F57" s="454"/>
      <c r="G57" s="454"/>
      <c r="H57" s="454"/>
      <c r="I57" s="454"/>
      <c r="J57" s="454"/>
      <c r="K57" s="454"/>
      <c r="L57" s="455"/>
      <c r="M57" s="456" t="s">
        <v>7</v>
      </c>
      <c r="N57" s="457"/>
      <c r="O57" s="458">
        <f>SUM(P49:Q56)</f>
        <v>0</v>
      </c>
      <c r="P57" s="459"/>
      <c r="Q57" s="460"/>
      <c r="R57" s="65"/>
      <c r="S57" s="61"/>
      <c r="T57" s="429"/>
      <c r="U57" s="430"/>
      <c r="V57" s="430"/>
      <c r="W57" s="56"/>
      <c r="X57" s="427"/>
      <c r="Y57" s="428"/>
      <c r="Z57" s="413"/>
      <c r="AA57" s="414"/>
      <c r="AB57" s="38" t="s">
        <v>13</v>
      </c>
      <c r="AG57" s="1"/>
      <c r="AH57" s="1"/>
    </row>
    <row r="58" spans="1:34" s="2" customFormat="1" ht="17.25" customHeight="1">
      <c r="A58" s="448" t="s">
        <v>142</v>
      </c>
      <c r="B58" s="374"/>
      <c r="C58" s="374"/>
      <c r="D58" s="375"/>
      <c r="E58" s="449"/>
      <c r="F58" s="450"/>
      <c r="G58" s="168" t="s">
        <v>80</v>
      </c>
      <c r="H58" s="169"/>
      <c r="I58" s="172" t="s">
        <v>103</v>
      </c>
      <c r="J58" s="171"/>
      <c r="K58" s="170" t="s">
        <v>90</v>
      </c>
      <c r="L58" s="424" t="s">
        <v>11</v>
      </c>
      <c r="M58" s="374"/>
      <c r="N58" s="375"/>
      <c r="O58" s="376">
        <f>SUM(O24,O33,O38,P40,O48,O57)</f>
        <v>0</v>
      </c>
      <c r="P58" s="376"/>
      <c r="Q58" s="377"/>
      <c r="R58" s="409" t="s">
        <v>126</v>
      </c>
      <c r="S58" s="412"/>
      <c r="T58" s="412"/>
      <c r="U58" s="412"/>
      <c r="V58" s="412"/>
      <c r="W58" s="426" t="s">
        <v>74</v>
      </c>
      <c r="X58" s="426"/>
      <c r="Y58" s="426"/>
      <c r="Z58" s="78"/>
      <c r="AA58" s="79">
        <f>SUM(Z15:AA57)</f>
        <v>0</v>
      </c>
      <c r="AB58" s="39">
        <f>(O24+O33+O38+P40+O48+O57)-O58</f>
        <v>0</v>
      </c>
      <c r="AG58" s="1"/>
      <c r="AH58" s="1"/>
    </row>
    <row r="59" spans="1:34" s="2" customFormat="1" ht="17.25" customHeight="1">
      <c r="A59" s="402"/>
      <c r="B59" s="403"/>
      <c r="C59" s="403"/>
      <c r="D59" s="403"/>
      <c r="E59" s="403"/>
      <c r="F59" s="403"/>
      <c r="G59" s="168" t="s">
        <v>92</v>
      </c>
      <c r="H59" s="169"/>
      <c r="I59" s="172" t="s">
        <v>76</v>
      </c>
      <c r="J59" s="171"/>
      <c r="K59" s="170" t="s">
        <v>40</v>
      </c>
      <c r="L59" s="373" t="s">
        <v>140</v>
      </c>
      <c r="M59" s="374"/>
      <c r="N59" s="375"/>
      <c r="O59" s="376">
        <f>ROUNDUP(O58*0.05,-1)</f>
        <v>0</v>
      </c>
      <c r="P59" s="376"/>
      <c r="Q59" s="377"/>
      <c r="R59" s="410"/>
      <c r="S59" s="406"/>
      <c r="T59" s="406"/>
      <c r="U59" s="406"/>
      <c r="V59" s="406"/>
      <c r="W59" s="423" t="s">
        <v>75</v>
      </c>
      <c r="X59" s="423"/>
      <c r="Y59" s="423"/>
      <c r="Z59" s="80"/>
      <c r="AA59" s="81">
        <f>ROUNDDOWN(AA58*Z59,-1)</f>
        <v>0</v>
      </c>
      <c r="AG59" s="1"/>
      <c r="AH59" s="1"/>
    </row>
    <row r="60" spans="1:34" s="2" customFormat="1" ht="17.25" customHeight="1">
      <c r="A60" s="402"/>
      <c r="B60" s="403"/>
      <c r="C60" s="403"/>
      <c r="D60" s="403"/>
      <c r="E60" s="403"/>
      <c r="F60" s="403"/>
      <c r="G60" s="403"/>
      <c r="H60" s="403"/>
      <c r="I60" s="403"/>
      <c r="J60" s="403"/>
      <c r="K60" s="404"/>
      <c r="L60" s="373" t="s">
        <v>12</v>
      </c>
      <c r="M60" s="374"/>
      <c r="N60" s="375"/>
      <c r="O60" s="376">
        <f>SUM(O58:Q59)</f>
        <v>0</v>
      </c>
      <c r="P60" s="376"/>
      <c r="Q60" s="377"/>
      <c r="R60" s="410"/>
      <c r="S60" s="406"/>
      <c r="T60" s="406"/>
      <c r="U60" s="406"/>
      <c r="V60" s="406"/>
      <c r="W60" s="420" t="s">
        <v>77</v>
      </c>
      <c r="X60" s="421"/>
      <c r="Y60" s="422"/>
      <c r="Z60" s="82"/>
      <c r="AA60" s="83"/>
      <c r="AG60" s="1"/>
      <c r="AH60" s="1"/>
    </row>
    <row r="61" spans="1:34" s="2" customFormat="1" ht="17.25" customHeight="1" thickBot="1">
      <c r="A61" s="402"/>
      <c r="B61" s="403"/>
      <c r="C61" s="403"/>
      <c r="D61" s="403"/>
      <c r="E61" s="403"/>
      <c r="F61" s="403"/>
      <c r="G61" s="403"/>
      <c r="H61" s="403"/>
      <c r="I61" s="403"/>
      <c r="J61" s="403"/>
      <c r="K61" s="404"/>
      <c r="L61" s="373" t="s">
        <v>141</v>
      </c>
      <c r="M61" s="374"/>
      <c r="N61" s="375"/>
      <c r="O61" s="376">
        <f>ROUNDUP(O60*0.2,-1)</f>
        <v>0</v>
      </c>
      <c r="P61" s="376"/>
      <c r="Q61" s="377"/>
      <c r="R61" s="411"/>
      <c r="S61" s="405"/>
      <c r="T61" s="405"/>
      <c r="U61" s="405"/>
      <c r="V61" s="405"/>
      <c r="W61" s="425" t="s">
        <v>41</v>
      </c>
      <c r="X61" s="425"/>
      <c r="Y61" s="425"/>
      <c r="Z61" s="84"/>
      <c r="AA61" s="85">
        <f>SUM(AA58:AA60)</f>
        <v>0</v>
      </c>
      <c r="AG61" s="1"/>
      <c r="AH61" s="1"/>
    </row>
    <row r="62" spans="1:34" s="2" customFormat="1" ht="17.25" customHeight="1" thickTop="1">
      <c r="A62" s="393"/>
      <c r="B62" s="394"/>
      <c r="C62" s="394"/>
      <c r="D62" s="394"/>
      <c r="E62" s="394"/>
      <c r="F62" s="394"/>
      <c r="G62" s="394"/>
      <c r="H62" s="394"/>
      <c r="I62" s="394"/>
      <c r="J62" s="394"/>
      <c r="K62" s="395"/>
      <c r="L62" s="373" t="s">
        <v>35</v>
      </c>
      <c r="M62" s="374"/>
      <c r="N62" s="375"/>
      <c r="O62" s="376">
        <f>SUM(O60:Q61)</f>
        <v>0</v>
      </c>
      <c r="P62" s="376"/>
      <c r="Q62" s="377"/>
      <c r="R62" s="378" t="s">
        <v>127</v>
      </c>
      <c r="S62" s="183" t="s">
        <v>128</v>
      </c>
      <c r="T62" s="381" t="s">
        <v>129</v>
      </c>
      <c r="U62" s="382"/>
      <c r="V62" s="383"/>
      <c r="W62" s="390" t="s">
        <v>123</v>
      </c>
      <c r="X62" s="391"/>
      <c r="Y62" s="392"/>
      <c r="Z62" s="184" t="s">
        <v>130</v>
      </c>
      <c r="AA62" s="182" t="s">
        <v>131</v>
      </c>
      <c r="AG62" s="1"/>
      <c r="AH62" s="1"/>
    </row>
    <row r="63" spans="1:34" s="2" customFormat="1" ht="17.25" customHeight="1">
      <c r="A63" s="393"/>
      <c r="B63" s="394"/>
      <c r="C63" s="394"/>
      <c r="D63" s="394"/>
      <c r="E63" s="394"/>
      <c r="F63" s="394"/>
      <c r="G63" s="394"/>
      <c r="H63" s="394"/>
      <c r="I63" s="394"/>
      <c r="J63" s="394"/>
      <c r="K63" s="395"/>
      <c r="L63" s="373" t="s">
        <v>122</v>
      </c>
      <c r="M63" s="374"/>
      <c r="N63" s="375"/>
      <c r="O63" s="376">
        <f>X8-O62</f>
        <v>0</v>
      </c>
      <c r="P63" s="376"/>
      <c r="Q63" s="377"/>
      <c r="R63" s="379"/>
      <c r="S63" s="155"/>
      <c r="T63" s="396"/>
      <c r="U63" s="397"/>
      <c r="V63" s="398"/>
      <c r="W63" s="417"/>
      <c r="X63" s="418"/>
      <c r="Y63" s="419"/>
      <c r="Z63" s="159"/>
      <c r="AA63" s="86"/>
      <c r="AG63" s="1"/>
      <c r="AH63" s="1"/>
    </row>
    <row r="64" spans="1:34" s="2" customFormat="1" ht="17.25" customHeight="1">
      <c r="A64" s="370"/>
      <c r="B64" s="371"/>
      <c r="C64" s="371"/>
      <c r="D64" s="371"/>
      <c r="E64" s="371"/>
      <c r="F64" s="371"/>
      <c r="G64" s="371"/>
      <c r="H64" s="371"/>
      <c r="I64" s="371"/>
      <c r="J64" s="371"/>
      <c r="K64" s="372"/>
      <c r="L64" s="373" t="s">
        <v>132</v>
      </c>
      <c r="M64" s="374"/>
      <c r="N64" s="375"/>
      <c r="O64" s="407" t="e">
        <f>O63/X8</f>
        <v>#DIV/0!</v>
      </c>
      <c r="P64" s="407"/>
      <c r="Q64" s="408"/>
      <c r="R64" s="379"/>
      <c r="S64" s="156"/>
      <c r="T64" s="399"/>
      <c r="U64" s="400"/>
      <c r="V64" s="401"/>
      <c r="W64" s="384"/>
      <c r="X64" s="385"/>
      <c r="Y64" s="386"/>
      <c r="Z64" s="166"/>
      <c r="AA64" s="87"/>
      <c r="AG64" s="1"/>
      <c r="AH64" s="1"/>
    </row>
    <row r="65" spans="1:34" s="2" customFormat="1" ht="17.25" customHeight="1">
      <c r="A65" s="370"/>
      <c r="B65" s="371"/>
      <c r="C65" s="371"/>
      <c r="D65" s="371"/>
      <c r="E65" s="371"/>
      <c r="F65" s="371"/>
      <c r="G65" s="371"/>
      <c r="H65" s="371"/>
      <c r="I65" s="371"/>
      <c r="J65" s="371"/>
      <c r="K65" s="372"/>
      <c r="L65" s="373" t="s">
        <v>8</v>
      </c>
      <c r="M65" s="374"/>
      <c r="N65" s="375"/>
      <c r="O65" s="376">
        <f>SUMIF(R15:R57,"●",P15:Q57)+O61+O63</f>
        <v>0</v>
      </c>
      <c r="P65" s="376"/>
      <c r="Q65" s="377"/>
      <c r="R65" s="379"/>
      <c r="S65" s="156"/>
      <c r="T65" s="399"/>
      <c r="U65" s="400"/>
      <c r="V65" s="401"/>
      <c r="W65" s="384"/>
      <c r="X65" s="385"/>
      <c r="Y65" s="386"/>
      <c r="Z65" s="166"/>
      <c r="AA65" s="87"/>
      <c r="AG65" s="1"/>
      <c r="AH65" s="1"/>
    </row>
    <row r="66" spans="1:34" s="2" customFormat="1" ht="17.25" customHeight="1">
      <c r="A66" s="387"/>
      <c r="B66" s="388"/>
      <c r="C66" s="388"/>
      <c r="D66" s="388"/>
      <c r="E66" s="388"/>
      <c r="F66" s="388"/>
      <c r="G66" s="388"/>
      <c r="H66" s="388"/>
      <c r="I66" s="388"/>
      <c r="J66" s="388"/>
      <c r="K66" s="389"/>
      <c r="L66" s="373" t="s">
        <v>9</v>
      </c>
      <c r="M66" s="374"/>
      <c r="N66" s="375"/>
      <c r="O66" s="415" t="e">
        <f>O65/X8</f>
        <v>#DIV/0!</v>
      </c>
      <c r="P66" s="415"/>
      <c r="Q66" s="416"/>
      <c r="R66" s="379"/>
      <c r="S66" s="157"/>
      <c r="T66" s="399"/>
      <c r="U66" s="400"/>
      <c r="V66" s="401"/>
      <c r="W66" s="384"/>
      <c r="X66" s="385"/>
      <c r="Y66" s="386"/>
      <c r="Z66" s="166"/>
      <c r="AA66" s="87"/>
      <c r="AG66" s="1"/>
      <c r="AH66" s="1"/>
    </row>
    <row r="67" spans="1:34" ht="17.25" customHeight="1">
      <c r="A67" s="361" t="s">
        <v>2</v>
      </c>
      <c r="B67" s="362"/>
      <c r="C67" s="362"/>
      <c r="D67" s="362"/>
      <c r="E67" s="362"/>
      <c r="F67" s="362"/>
      <c r="G67" s="362"/>
      <c r="H67" s="362"/>
      <c r="I67" s="362"/>
      <c r="J67" s="362"/>
      <c r="K67" s="363"/>
      <c r="L67" s="88"/>
      <c r="M67" s="89"/>
      <c r="N67" s="89"/>
      <c r="O67" s="89"/>
      <c r="P67" s="89"/>
      <c r="Q67" s="90"/>
      <c r="R67" s="380"/>
      <c r="S67" s="158"/>
      <c r="T67" s="364"/>
      <c r="U67" s="365"/>
      <c r="V67" s="366"/>
      <c r="W67" s="367"/>
      <c r="X67" s="368"/>
      <c r="Y67" s="369"/>
      <c r="Z67" s="167"/>
      <c r="AA67" s="91"/>
    </row>
    <row r="68" spans="1:34" ht="15" customHeight="1"/>
    <row r="69" spans="1:34" ht="0.75" customHeight="1"/>
    <row r="75" spans="1:34" hidden="1"/>
    <row r="76" spans="1:34" hidden="1">
      <c r="C76" s="10" t="s">
        <v>45</v>
      </c>
      <c r="D76" s="11" t="s">
        <v>46</v>
      </c>
      <c r="E76" s="12" t="s">
        <v>81</v>
      </c>
      <c r="F76" s="134"/>
      <c r="O76" s="2" t="s">
        <v>101</v>
      </c>
      <c r="P76" s="2"/>
      <c r="Q76" s="2"/>
      <c r="R76" s="2" t="s">
        <v>38</v>
      </c>
      <c r="S76" s="2"/>
    </row>
    <row r="77" spans="1:34" hidden="1">
      <c r="C77" s="14"/>
      <c r="D77" s="15" t="s">
        <v>84</v>
      </c>
      <c r="E77" s="16" t="s">
        <v>85</v>
      </c>
      <c r="F77" s="135"/>
      <c r="O77" s="13">
        <v>5</v>
      </c>
      <c r="P77" s="2"/>
      <c r="Q77" s="2"/>
      <c r="R77" s="2" t="s">
        <v>144</v>
      </c>
      <c r="S77" s="2"/>
    </row>
    <row r="78" spans="1:34" hidden="1">
      <c r="O78" s="13">
        <v>6</v>
      </c>
      <c r="P78" s="13"/>
      <c r="Q78" s="13"/>
      <c r="R78" s="2" t="s">
        <v>97</v>
      </c>
      <c r="S78" s="2"/>
    </row>
    <row r="79" spans="1:34" hidden="1">
      <c r="C79" s="17" t="s">
        <v>95</v>
      </c>
      <c r="D79" s="45" t="s">
        <v>79</v>
      </c>
      <c r="E79" s="18" t="s">
        <v>42</v>
      </c>
      <c r="O79" s="13">
        <v>9</v>
      </c>
      <c r="P79" s="13"/>
      <c r="Q79" s="13"/>
      <c r="R79" s="2" t="s">
        <v>104</v>
      </c>
      <c r="S79" s="2"/>
    </row>
    <row r="80" spans="1:34" hidden="1">
      <c r="C80" s="2"/>
      <c r="D80" s="2"/>
      <c r="E80" s="2"/>
      <c r="F80" s="2"/>
      <c r="O80" s="13">
        <v>10</v>
      </c>
      <c r="P80" s="13"/>
      <c r="Q80" s="13"/>
      <c r="R80" s="2" t="s">
        <v>105</v>
      </c>
      <c r="S80" s="2"/>
    </row>
    <row r="81" spans="3:19" hidden="1">
      <c r="C81" s="2"/>
      <c r="D81" s="2"/>
      <c r="E81" s="2"/>
      <c r="F81" s="2"/>
      <c r="O81" s="13">
        <v>13</v>
      </c>
      <c r="P81" s="13"/>
      <c r="Q81" s="13"/>
      <c r="R81" s="2" t="s">
        <v>106</v>
      </c>
      <c r="S81" s="2"/>
    </row>
    <row r="82" spans="3:19" hidden="1">
      <c r="C82" s="2"/>
      <c r="D82" s="2"/>
      <c r="E82" s="2"/>
      <c r="F82" s="2"/>
      <c r="O82" s="13">
        <v>16</v>
      </c>
      <c r="P82" s="13"/>
      <c r="Q82" s="13"/>
      <c r="R82" s="2" t="s">
        <v>119</v>
      </c>
      <c r="S82" s="2"/>
    </row>
    <row r="83" spans="3:19" hidden="1">
      <c r="C83" s="2"/>
      <c r="D83" s="2"/>
      <c r="E83" s="2"/>
      <c r="F83" s="2"/>
      <c r="O83" s="13">
        <v>55</v>
      </c>
      <c r="P83" s="13"/>
      <c r="Q83" s="13"/>
      <c r="R83" s="2" t="s">
        <v>120</v>
      </c>
      <c r="S83" s="2"/>
    </row>
    <row r="84" spans="3:19" hidden="1">
      <c r="C84" s="19" t="s">
        <v>96</v>
      </c>
      <c r="D84" s="20"/>
      <c r="E84" s="21">
        <v>0.25</v>
      </c>
      <c r="F84" s="136"/>
      <c r="O84" s="13">
        <v>56</v>
      </c>
      <c r="P84" s="13"/>
      <c r="Q84" s="13"/>
      <c r="R84" s="2" t="s">
        <v>121</v>
      </c>
      <c r="S84" s="2"/>
    </row>
    <row r="85" spans="3:19" hidden="1">
      <c r="C85" s="19" t="s">
        <v>98</v>
      </c>
      <c r="D85" s="20"/>
      <c r="E85" s="21">
        <v>0.65</v>
      </c>
      <c r="F85" s="136"/>
    </row>
    <row r="86" spans="3:19" hidden="1">
      <c r="C86" s="2"/>
      <c r="D86" s="2"/>
      <c r="E86" s="2"/>
      <c r="F86" s="2"/>
    </row>
    <row r="87" spans="3:19" hidden="1">
      <c r="C87" s="22" t="s">
        <v>19</v>
      </c>
      <c r="D87" s="23"/>
      <c r="E87" s="24">
        <v>1</v>
      </c>
      <c r="F87" s="13"/>
    </row>
    <row r="88" spans="3:19" hidden="1">
      <c r="C88" s="25"/>
      <c r="D88" s="2"/>
      <c r="E88" s="26">
        <v>2</v>
      </c>
      <c r="F88" s="13"/>
    </row>
    <row r="89" spans="3:19" hidden="1">
      <c r="C89" s="25"/>
      <c r="D89" s="2"/>
      <c r="E89" s="26">
        <v>3</v>
      </c>
      <c r="F89" s="13"/>
    </row>
    <row r="90" spans="3:19" hidden="1">
      <c r="C90" s="25"/>
      <c r="D90" s="2"/>
      <c r="E90" s="26">
        <v>4</v>
      </c>
      <c r="F90" s="13"/>
    </row>
    <row r="91" spans="3:19" hidden="1">
      <c r="C91" s="25"/>
      <c r="D91" s="2"/>
      <c r="E91" s="26">
        <v>5</v>
      </c>
      <c r="F91" s="13"/>
    </row>
    <row r="92" spans="3:19" hidden="1">
      <c r="C92" s="25"/>
      <c r="D92" s="2"/>
      <c r="E92" s="26">
        <v>6</v>
      </c>
      <c r="F92" s="13"/>
    </row>
    <row r="93" spans="3:19" hidden="1">
      <c r="C93" s="25"/>
      <c r="D93" s="2"/>
      <c r="E93" s="26">
        <v>9</v>
      </c>
      <c r="F93" s="13"/>
    </row>
    <row r="94" spans="3:19" hidden="1">
      <c r="C94" s="25"/>
      <c r="D94" s="2"/>
      <c r="E94" s="26">
        <v>10</v>
      </c>
      <c r="F94" s="13"/>
    </row>
    <row r="95" spans="3:19" hidden="1">
      <c r="C95" s="25"/>
      <c r="D95" s="2"/>
      <c r="E95" s="26">
        <v>11</v>
      </c>
      <c r="F95" s="13"/>
    </row>
    <row r="96" spans="3:19" hidden="1">
      <c r="C96" s="25"/>
      <c r="D96" s="2"/>
      <c r="E96" s="26">
        <v>12</v>
      </c>
      <c r="F96" s="13"/>
    </row>
    <row r="97" spans="3:6" hidden="1">
      <c r="C97" s="25"/>
      <c r="D97" s="2"/>
      <c r="E97" s="26">
        <v>13</v>
      </c>
      <c r="F97" s="13"/>
    </row>
    <row r="98" spans="3:6" hidden="1">
      <c r="C98" s="25"/>
      <c r="D98" s="2"/>
      <c r="E98" s="26">
        <v>14</v>
      </c>
      <c r="F98" s="13"/>
    </row>
    <row r="99" spans="3:6" hidden="1">
      <c r="C99" s="25"/>
      <c r="D99" s="2"/>
      <c r="E99" s="26">
        <v>15</v>
      </c>
      <c r="F99" s="13"/>
    </row>
    <row r="100" spans="3:6" hidden="1">
      <c r="C100" s="25"/>
      <c r="D100" s="2"/>
      <c r="E100" s="26">
        <v>16</v>
      </c>
      <c r="F100" s="13"/>
    </row>
    <row r="101" spans="3:6" hidden="1">
      <c r="C101" s="25"/>
      <c r="D101" s="2"/>
      <c r="E101" s="26">
        <v>17</v>
      </c>
      <c r="F101" s="13"/>
    </row>
    <row r="102" spans="3:6" hidden="1">
      <c r="C102" s="25"/>
      <c r="D102" s="2"/>
      <c r="E102" s="26">
        <v>18</v>
      </c>
      <c r="F102" s="13"/>
    </row>
    <row r="103" spans="3:6" hidden="1">
      <c r="C103" s="25"/>
      <c r="D103" s="2"/>
      <c r="E103" s="26">
        <v>19</v>
      </c>
      <c r="F103" s="13"/>
    </row>
    <row r="104" spans="3:6" hidden="1">
      <c r="C104" s="30"/>
      <c r="D104" s="31"/>
      <c r="E104" s="32">
        <v>20</v>
      </c>
      <c r="F104" s="13"/>
    </row>
    <row r="105" spans="3:6" hidden="1">
      <c r="C105" s="2"/>
      <c r="D105" s="2"/>
      <c r="E105" s="2"/>
      <c r="F105" s="2"/>
    </row>
    <row r="106" spans="3:6" hidden="1">
      <c r="C106" s="22" t="s">
        <v>73</v>
      </c>
      <c r="D106" s="23"/>
      <c r="E106" s="33">
        <v>0</v>
      </c>
      <c r="F106" s="136"/>
    </row>
    <row r="107" spans="3:6" hidden="1">
      <c r="C107" s="25"/>
      <c r="D107" s="2"/>
      <c r="E107" s="34">
        <v>0.03</v>
      </c>
      <c r="F107" s="136"/>
    </row>
    <row r="108" spans="3:6" hidden="1">
      <c r="C108" s="25"/>
      <c r="D108" s="2"/>
      <c r="E108" s="34">
        <v>0.05</v>
      </c>
      <c r="F108" s="136"/>
    </row>
    <row r="109" spans="3:6" hidden="1">
      <c r="C109" s="25"/>
      <c r="D109" s="2"/>
      <c r="E109" s="34">
        <v>7.0000000000000007E-2</v>
      </c>
      <c r="F109" s="136"/>
    </row>
    <row r="110" spans="3:6" hidden="1">
      <c r="C110" s="25"/>
      <c r="D110" s="2"/>
      <c r="E110" s="34">
        <v>0.08</v>
      </c>
      <c r="F110" s="136"/>
    </row>
    <row r="111" spans="3:6" hidden="1">
      <c r="C111" s="25"/>
      <c r="D111" s="2"/>
      <c r="E111" s="34">
        <v>0.1</v>
      </c>
      <c r="F111" s="136"/>
    </row>
    <row r="112" spans="3:6" hidden="1">
      <c r="C112" s="25"/>
      <c r="D112" s="2"/>
      <c r="E112" s="34">
        <v>0.15</v>
      </c>
      <c r="F112" s="136"/>
    </row>
    <row r="113" spans="3:6" hidden="1">
      <c r="C113" s="30"/>
      <c r="D113" s="31"/>
      <c r="E113" s="35">
        <v>0.2</v>
      </c>
      <c r="F113" s="136"/>
    </row>
    <row r="114" spans="3:6" hidden="1">
      <c r="C114" s="2"/>
      <c r="D114" s="2"/>
      <c r="E114" s="2"/>
      <c r="F114" s="2"/>
    </row>
    <row r="115" spans="3:6" hidden="1">
      <c r="C115" s="22" t="s">
        <v>102</v>
      </c>
      <c r="D115" s="23"/>
      <c r="E115" s="36">
        <v>0</v>
      </c>
      <c r="F115" s="2"/>
    </row>
    <row r="116" spans="3:6" hidden="1">
      <c r="C116" s="25"/>
      <c r="D116" s="2"/>
      <c r="E116" s="37">
        <v>1</v>
      </c>
      <c r="F116" s="2"/>
    </row>
    <row r="117" spans="3:6" hidden="1">
      <c r="C117" s="25"/>
      <c r="D117" s="2"/>
      <c r="E117" s="37">
        <v>2</v>
      </c>
      <c r="F117" s="2"/>
    </row>
    <row r="118" spans="3:6" hidden="1">
      <c r="C118" s="25"/>
      <c r="D118" s="2"/>
      <c r="E118" s="37">
        <v>3</v>
      </c>
      <c r="F118" s="2"/>
    </row>
    <row r="119" spans="3:6" hidden="1">
      <c r="C119" s="25"/>
      <c r="D119" s="2"/>
      <c r="E119" s="37">
        <v>4</v>
      </c>
      <c r="F119" s="2"/>
    </row>
    <row r="120" spans="3:6" hidden="1">
      <c r="C120" s="25"/>
      <c r="D120" s="2"/>
      <c r="E120" s="37">
        <v>5</v>
      </c>
      <c r="F120" s="2"/>
    </row>
    <row r="121" spans="3:6" hidden="1">
      <c r="C121" s="25"/>
      <c r="D121" s="2"/>
      <c r="E121" s="37">
        <v>6</v>
      </c>
      <c r="F121" s="2"/>
    </row>
    <row r="122" spans="3:6" hidden="1">
      <c r="C122" s="25"/>
      <c r="D122" s="2"/>
      <c r="E122" s="37">
        <v>7</v>
      </c>
      <c r="F122" s="2"/>
    </row>
    <row r="123" spans="3:6" hidden="1">
      <c r="C123" s="25"/>
      <c r="D123" s="2"/>
      <c r="E123" s="37">
        <v>8</v>
      </c>
      <c r="F123" s="2"/>
    </row>
    <row r="124" spans="3:6" hidden="1">
      <c r="C124" s="25"/>
      <c r="D124" s="2"/>
      <c r="E124" s="37">
        <v>9</v>
      </c>
      <c r="F124" s="2"/>
    </row>
    <row r="125" spans="3:6" hidden="1">
      <c r="C125" s="25"/>
      <c r="D125" s="2"/>
      <c r="E125" s="37">
        <v>10</v>
      </c>
      <c r="F125" s="2"/>
    </row>
    <row r="126" spans="3:6" hidden="1">
      <c r="C126" s="25"/>
      <c r="D126" s="2"/>
      <c r="E126" s="37">
        <v>11</v>
      </c>
      <c r="F126" s="2"/>
    </row>
    <row r="127" spans="3:6" hidden="1">
      <c r="C127" s="25"/>
      <c r="D127" s="2"/>
      <c r="E127" s="37">
        <v>12</v>
      </c>
      <c r="F127" s="2"/>
    </row>
    <row r="128" spans="3:6" hidden="1">
      <c r="C128" s="25"/>
      <c r="D128" s="2"/>
      <c r="E128" s="37">
        <v>13</v>
      </c>
      <c r="F128" s="2"/>
    </row>
    <row r="129" spans="3:6" hidden="1">
      <c r="C129" s="25"/>
      <c r="D129" s="2"/>
      <c r="E129" s="37">
        <v>14</v>
      </c>
      <c r="F129" s="2"/>
    </row>
    <row r="130" spans="3:6" hidden="1">
      <c r="C130" s="25"/>
      <c r="D130" s="2"/>
      <c r="E130" s="37">
        <v>15</v>
      </c>
      <c r="F130" s="2"/>
    </row>
    <row r="131" spans="3:6" hidden="1">
      <c r="C131" s="30"/>
      <c r="D131" s="31"/>
      <c r="E131" s="40">
        <v>16</v>
      </c>
      <c r="F131" s="2"/>
    </row>
    <row r="132" spans="3:6" hidden="1"/>
    <row r="133" spans="3:6" hidden="1"/>
    <row r="134" spans="3:6" hidden="1">
      <c r="D134" s="121" t="s">
        <v>20</v>
      </c>
    </row>
    <row r="135" spans="3:6" hidden="1">
      <c r="D135" s="256">
        <v>0.66666666666666663</v>
      </c>
    </row>
    <row r="136" spans="3:6" hidden="1">
      <c r="D136" s="257" t="s">
        <v>21</v>
      </c>
    </row>
    <row r="137" spans="3:6" hidden="1">
      <c r="D137" s="257" t="s">
        <v>22</v>
      </c>
    </row>
    <row r="138" spans="3:6" hidden="1">
      <c r="D138" s="257" t="s">
        <v>23</v>
      </c>
    </row>
    <row r="139" spans="3:6" hidden="1">
      <c r="D139" s="257" t="s">
        <v>24</v>
      </c>
    </row>
    <row r="140" spans="3:6" hidden="1">
      <c r="D140" s="257" t="s">
        <v>25</v>
      </c>
    </row>
    <row r="141" spans="3:6" hidden="1">
      <c r="D141" s="128"/>
    </row>
    <row r="142" spans="3:6" hidden="1"/>
    <row r="143" spans="3:6" hidden="1"/>
    <row r="144" spans="3:6" hidden="1"/>
  </sheetData>
  <sheetProtection sheet="1" objects="1" scenarios="1" selectLockedCells="1" selectUnlockedCells="1"/>
  <mergeCells count="358">
    <mergeCell ref="D4:F4"/>
    <mergeCell ref="H4:M4"/>
    <mergeCell ref="D5:F5"/>
    <mergeCell ref="H5:I5"/>
    <mergeCell ref="J5:M5"/>
    <mergeCell ref="D1:H1"/>
    <mergeCell ref="Z1:AA1"/>
    <mergeCell ref="A2:K2"/>
    <mergeCell ref="W2:X2"/>
    <mergeCell ref="Z2:AA2"/>
    <mergeCell ref="D3:F3"/>
    <mergeCell ref="A8:L10"/>
    <mergeCell ref="M8:M9"/>
    <mergeCell ref="N8:Q9"/>
    <mergeCell ref="R8:S13"/>
    <mergeCell ref="T8:W13"/>
    <mergeCell ref="X8:AA13"/>
    <mergeCell ref="M10:M11"/>
    <mergeCell ref="A7:L7"/>
    <mergeCell ref="M7:Q7"/>
    <mergeCell ref="N10:Q11"/>
    <mergeCell ref="A11:L13"/>
    <mergeCell ref="M12:Q13"/>
    <mergeCell ref="R7:S7"/>
    <mergeCell ref="T7:W7"/>
    <mergeCell ref="X7:AA7"/>
    <mergeCell ref="A15:A24"/>
    <mergeCell ref="B15:J15"/>
    <mergeCell ref="M15:N15"/>
    <mergeCell ref="P15:Q15"/>
    <mergeCell ref="B16:J16"/>
    <mergeCell ref="M16:N16"/>
    <mergeCell ref="P16:Q16"/>
    <mergeCell ref="P20:Q20"/>
    <mergeCell ref="B19:J19"/>
    <mergeCell ref="M19:N19"/>
    <mergeCell ref="P19:Q19"/>
    <mergeCell ref="P18:Q18"/>
    <mergeCell ref="B14:L14"/>
    <mergeCell ref="M14:N14"/>
    <mergeCell ref="P14:Q14"/>
    <mergeCell ref="T17:V17"/>
    <mergeCell ref="Z16:AA16"/>
    <mergeCell ref="T14:W14"/>
    <mergeCell ref="X14:Y14"/>
    <mergeCell ref="Z14:AA14"/>
    <mergeCell ref="Z15:AA15"/>
    <mergeCell ref="T15:V15"/>
    <mergeCell ref="X15:Y15"/>
    <mergeCell ref="T16:V16"/>
    <mergeCell ref="X16:Y16"/>
    <mergeCell ref="X17:Y17"/>
    <mergeCell ref="Z17:AA17"/>
    <mergeCell ref="T18:V18"/>
    <mergeCell ref="B17:J17"/>
    <mergeCell ref="M17:N17"/>
    <mergeCell ref="P17:Q17"/>
    <mergeCell ref="X21:Y21"/>
    <mergeCell ref="Z21:AA21"/>
    <mergeCell ref="B21:J21"/>
    <mergeCell ref="M21:N21"/>
    <mergeCell ref="P21:Q21"/>
    <mergeCell ref="T21:V21"/>
    <mergeCell ref="T20:V20"/>
    <mergeCell ref="X20:Y20"/>
    <mergeCell ref="T19:V19"/>
    <mergeCell ref="X19:Y19"/>
    <mergeCell ref="Z19:AA19"/>
    <mergeCell ref="X18:Y18"/>
    <mergeCell ref="Z18:AA18"/>
    <mergeCell ref="B20:J20"/>
    <mergeCell ref="M20:N20"/>
    <mergeCell ref="B18:J18"/>
    <mergeCell ref="M18:N18"/>
    <mergeCell ref="Z22:AA22"/>
    <mergeCell ref="Z20:AA20"/>
    <mergeCell ref="X24:Y24"/>
    <mergeCell ref="Z24:AA24"/>
    <mergeCell ref="X23:Y23"/>
    <mergeCell ref="Z23:AA23"/>
    <mergeCell ref="B22:J22"/>
    <mergeCell ref="M22:N22"/>
    <mergeCell ref="P22:Q22"/>
    <mergeCell ref="T22:V22"/>
    <mergeCell ref="B23:J23"/>
    <mergeCell ref="M23:N23"/>
    <mergeCell ref="P23:Q23"/>
    <mergeCell ref="T23:V23"/>
    <mergeCell ref="T24:V24"/>
    <mergeCell ref="X22:Y22"/>
    <mergeCell ref="B24:L24"/>
    <mergeCell ref="M24:N24"/>
    <mergeCell ref="O24:Q24"/>
    <mergeCell ref="A25:A33"/>
    <mergeCell ref="B25:E25"/>
    <mergeCell ref="M25:N25"/>
    <mergeCell ref="B30:J30"/>
    <mergeCell ref="M30:N30"/>
    <mergeCell ref="B29:E29"/>
    <mergeCell ref="M29:N29"/>
    <mergeCell ref="X32:Y32"/>
    <mergeCell ref="X25:Y25"/>
    <mergeCell ref="P32:Q32"/>
    <mergeCell ref="P30:Q30"/>
    <mergeCell ref="T30:V30"/>
    <mergeCell ref="X30:Y30"/>
    <mergeCell ref="B28:E28"/>
    <mergeCell ref="M28:N28"/>
    <mergeCell ref="P28:Q28"/>
    <mergeCell ref="X33:Y33"/>
    <mergeCell ref="AB25:AB29"/>
    <mergeCell ref="B26:E26"/>
    <mergeCell ref="M26:N26"/>
    <mergeCell ref="P26:Q26"/>
    <mergeCell ref="X26:Y26"/>
    <mergeCell ref="Z26:AA26"/>
    <mergeCell ref="B27:E27"/>
    <mergeCell ref="M27:N27"/>
    <mergeCell ref="P27:Q27"/>
    <mergeCell ref="Z25:AA25"/>
    <mergeCell ref="Z27:AA27"/>
    <mergeCell ref="Z28:AA28"/>
    <mergeCell ref="P25:Q25"/>
    <mergeCell ref="P29:Q29"/>
    <mergeCell ref="X27:Y27"/>
    <mergeCell ref="X29:Y29"/>
    <mergeCell ref="Z29:AA29"/>
    <mergeCell ref="X28:Y28"/>
    <mergeCell ref="AB30:AB33"/>
    <mergeCell ref="B31:J31"/>
    <mergeCell ref="M31:N31"/>
    <mergeCell ref="P31:Q31"/>
    <mergeCell ref="T31:V31"/>
    <mergeCell ref="X31:Y31"/>
    <mergeCell ref="Z31:AA31"/>
    <mergeCell ref="B32:J32"/>
    <mergeCell ref="M32:N32"/>
    <mergeCell ref="Z30:AA30"/>
    <mergeCell ref="T32:V32"/>
    <mergeCell ref="Z33:AA33"/>
    <mergeCell ref="A34:A38"/>
    <mergeCell ref="C34:D34"/>
    <mergeCell ref="E34:F34"/>
    <mergeCell ref="H34:I34"/>
    <mergeCell ref="B38:L38"/>
    <mergeCell ref="Z32:AA32"/>
    <mergeCell ref="B33:L33"/>
    <mergeCell ref="M33:N33"/>
    <mergeCell ref="O33:Q33"/>
    <mergeCell ref="T33:V33"/>
    <mergeCell ref="M34:N34"/>
    <mergeCell ref="P34:Q34"/>
    <mergeCell ref="C37:D37"/>
    <mergeCell ref="E37:F37"/>
    <mergeCell ref="H37:I37"/>
    <mergeCell ref="M37:N37"/>
    <mergeCell ref="M38:N38"/>
    <mergeCell ref="O38:Q38"/>
    <mergeCell ref="P37:Q37"/>
    <mergeCell ref="T37:V37"/>
    <mergeCell ref="X37:Y37"/>
    <mergeCell ref="Z37:AA37"/>
    <mergeCell ref="T38:V38"/>
    <mergeCell ref="X38:Y38"/>
    <mergeCell ref="AB34:AB38"/>
    <mergeCell ref="C35:D35"/>
    <mergeCell ref="E35:F35"/>
    <mergeCell ref="H35:I35"/>
    <mergeCell ref="M35:N35"/>
    <mergeCell ref="P35:Q35"/>
    <mergeCell ref="T35:V35"/>
    <mergeCell ref="X35:Y35"/>
    <mergeCell ref="Z35:AA35"/>
    <mergeCell ref="C36:D36"/>
    <mergeCell ref="Z38:AA38"/>
    <mergeCell ref="X34:Y34"/>
    <mergeCell ref="Z34:AA34"/>
    <mergeCell ref="E36:F36"/>
    <mergeCell ref="H36:I36"/>
    <mergeCell ref="M36:N36"/>
    <mergeCell ref="P36:Q36"/>
    <mergeCell ref="T36:V36"/>
    <mergeCell ref="X36:Y36"/>
    <mergeCell ref="Z36:AA36"/>
    <mergeCell ref="T34:V34"/>
    <mergeCell ref="X40:Y40"/>
    <mergeCell ref="Z40:AA40"/>
    <mergeCell ref="X41:Y41"/>
    <mergeCell ref="Z41:AA41"/>
    <mergeCell ref="X39:Y39"/>
    <mergeCell ref="Z39:AA39"/>
    <mergeCell ref="A41:A48"/>
    <mergeCell ref="B41:D41"/>
    <mergeCell ref="E41:F41"/>
    <mergeCell ref="M41:N41"/>
    <mergeCell ref="B47:J47"/>
    <mergeCell ref="M47:N47"/>
    <mergeCell ref="B48:L48"/>
    <mergeCell ref="M48:N48"/>
    <mergeCell ref="B45:D45"/>
    <mergeCell ref="B44:D44"/>
    <mergeCell ref="T41:U41"/>
    <mergeCell ref="Z42:AA42"/>
    <mergeCell ref="B43:D43"/>
    <mergeCell ref="X43:Y43"/>
    <mergeCell ref="Z43:AA43"/>
    <mergeCell ref="E43:F43"/>
    <mergeCell ref="M43:N43"/>
    <mergeCell ref="P43:Q43"/>
    <mergeCell ref="T43:U43"/>
    <mergeCell ref="A39:A40"/>
    <mergeCell ref="B39:J39"/>
    <mergeCell ref="M39:N39"/>
    <mergeCell ref="T39:V39"/>
    <mergeCell ref="B40:J40"/>
    <mergeCell ref="M40:N40"/>
    <mergeCell ref="P40:Q40"/>
    <mergeCell ref="T40:V40"/>
    <mergeCell ref="AB41:AB48"/>
    <mergeCell ref="B42:D42"/>
    <mergeCell ref="E42:F42"/>
    <mergeCell ref="M42:N42"/>
    <mergeCell ref="P42:Q42"/>
    <mergeCell ref="T42:U42"/>
    <mergeCell ref="X42:Y42"/>
    <mergeCell ref="B46:J46"/>
    <mergeCell ref="M46:N46"/>
    <mergeCell ref="P41:Q41"/>
    <mergeCell ref="E45:F45"/>
    <mergeCell ref="M45:N45"/>
    <mergeCell ref="P46:Q46"/>
    <mergeCell ref="E44:F44"/>
    <mergeCell ref="M44:N44"/>
    <mergeCell ref="P44:Q44"/>
    <mergeCell ref="T46:U46"/>
    <mergeCell ref="P45:Q45"/>
    <mergeCell ref="X46:Y46"/>
    <mergeCell ref="T44:U44"/>
    <mergeCell ref="T45:U45"/>
    <mergeCell ref="T48:U48"/>
    <mergeCell ref="X48:Y48"/>
    <mergeCell ref="P47:Q47"/>
    <mergeCell ref="O48:Q48"/>
    <mergeCell ref="T47:U47"/>
    <mergeCell ref="Z48:AA48"/>
    <mergeCell ref="X45:Y45"/>
    <mergeCell ref="Z45:AA45"/>
    <mergeCell ref="Z47:AA47"/>
    <mergeCell ref="Z46:AA46"/>
    <mergeCell ref="X44:Y44"/>
    <mergeCell ref="Z44:AA44"/>
    <mergeCell ref="X47:Y47"/>
    <mergeCell ref="Z49:AA49"/>
    <mergeCell ref="B50:J50"/>
    <mergeCell ref="M50:N50"/>
    <mergeCell ref="P50:Q50"/>
    <mergeCell ref="T50:V50"/>
    <mergeCell ref="X50:Y50"/>
    <mergeCell ref="Z50:AA50"/>
    <mergeCell ref="B53:J53"/>
    <mergeCell ref="X49:Y49"/>
    <mergeCell ref="P49:Q49"/>
    <mergeCell ref="T49:V49"/>
    <mergeCell ref="Z53:AA53"/>
    <mergeCell ref="Z51:AA51"/>
    <mergeCell ref="X52:Y52"/>
    <mergeCell ref="Z52:AA52"/>
    <mergeCell ref="X51:Y51"/>
    <mergeCell ref="P53:Q53"/>
    <mergeCell ref="T53:V53"/>
    <mergeCell ref="T51:V51"/>
    <mergeCell ref="B52:J52"/>
    <mergeCell ref="M52:N52"/>
    <mergeCell ref="P52:Q52"/>
    <mergeCell ref="T52:V52"/>
    <mergeCell ref="X53:Y53"/>
    <mergeCell ref="X56:Y56"/>
    <mergeCell ref="Z56:AA56"/>
    <mergeCell ref="T55:V55"/>
    <mergeCell ref="X55:Y55"/>
    <mergeCell ref="Z55:AA55"/>
    <mergeCell ref="T56:V56"/>
    <mergeCell ref="X54:Y54"/>
    <mergeCell ref="B54:J54"/>
    <mergeCell ref="M54:N54"/>
    <mergeCell ref="P54:Q54"/>
    <mergeCell ref="T54:V54"/>
    <mergeCell ref="Z54:AA54"/>
    <mergeCell ref="A49:A57"/>
    <mergeCell ref="B49:J49"/>
    <mergeCell ref="M49:N49"/>
    <mergeCell ref="O58:Q58"/>
    <mergeCell ref="B51:J51"/>
    <mergeCell ref="M51:N51"/>
    <mergeCell ref="P51:Q51"/>
    <mergeCell ref="M53:N53"/>
    <mergeCell ref="A58:D58"/>
    <mergeCell ref="E58:F58"/>
    <mergeCell ref="B55:J55"/>
    <mergeCell ref="M55:N55"/>
    <mergeCell ref="P55:Q55"/>
    <mergeCell ref="B56:J56"/>
    <mergeCell ref="M56:N56"/>
    <mergeCell ref="P56:Q56"/>
    <mergeCell ref="B57:L57"/>
    <mergeCell ref="M57:N57"/>
    <mergeCell ref="O57:Q57"/>
    <mergeCell ref="Z57:AA57"/>
    <mergeCell ref="L66:N66"/>
    <mergeCell ref="O66:Q66"/>
    <mergeCell ref="T66:V66"/>
    <mergeCell ref="W66:Y66"/>
    <mergeCell ref="W63:Y63"/>
    <mergeCell ref="W60:Y60"/>
    <mergeCell ref="L59:N59"/>
    <mergeCell ref="O59:Q59"/>
    <mergeCell ref="S59:V59"/>
    <mergeCell ref="W59:Y59"/>
    <mergeCell ref="L58:N58"/>
    <mergeCell ref="W61:Y61"/>
    <mergeCell ref="W58:Y58"/>
    <mergeCell ref="W64:Y64"/>
    <mergeCell ref="X57:Y57"/>
    <mergeCell ref="T57:V57"/>
    <mergeCell ref="A61:K61"/>
    <mergeCell ref="L61:N61"/>
    <mergeCell ref="O61:Q61"/>
    <mergeCell ref="S61:V61"/>
    <mergeCell ref="O60:Q60"/>
    <mergeCell ref="S60:V60"/>
    <mergeCell ref="A64:K64"/>
    <mergeCell ref="L64:N64"/>
    <mergeCell ref="O64:Q64"/>
    <mergeCell ref="T64:V64"/>
    <mergeCell ref="R58:R61"/>
    <mergeCell ref="S58:V58"/>
    <mergeCell ref="A60:K60"/>
    <mergeCell ref="L60:N60"/>
    <mergeCell ref="A62:K62"/>
    <mergeCell ref="A59:F59"/>
    <mergeCell ref="A67:K67"/>
    <mergeCell ref="T67:V67"/>
    <mergeCell ref="W67:Y67"/>
    <mergeCell ref="A65:K65"/>
    <mergeCell ref="L65:N65"/>
    <mergeCell ref="L62:N62"/>
    <mergeCell ref="O62:Q62"/>
    <mergeCell ref="R62:R67"/>
    <mergeCell ref="T62:V62"/>
    <mergeCell ref="O65:Q65"/>
    <mergeCell ref="W65:Y65"/>
    <mergeCell ref="A66:K66"/>
    <mergeCell ref="W62:Y62"/>
    <mergeCell ref="A63:K63"/>
    <mergeCell ref="L63:N63"/>
    <mergeCell ref="O63:Q63"/>
    <mergeCell ref="T63:V63"/>
    <mergeCell ref="T65:V65"/>
  </mergeCells>
  <phoneticPr fontId="1"/>
  <conditionalFormatting sqref="Y7:Y15 B7:L23 T7:U24 M7:Q38 AA7:AA39 V7:X40 A7:A67 R7:S67 Z7:Z67 J25:L39 Y25:Y39 B25:G67 H30:I40 T30:U67 J40:Q67 V41:Y67 AA41:AA67 H46:I67">
    <cfRule type="cellIs" dxfId="1" priority="1" stopIfTrue="1" operator="equal">
      <formula>0</formula>
    </cfRule>
  </conditionalFormatting>
  <conditionalFormatting sqref="AB58">
    <cfRule type="cellIs" dxfId="0" priority="2" stopIfTrue="1" operator="notEqual">
      <formula>0</formula>
    </cfRule>
  </conditionalFormatting>
  <dataValidations count="9">
    <dataValidation type="list" allowBlank="1" showInputMessage="1" showErrorMessage="1" sqref="B34:B37" xr:uid="{00000000-0002-0000-0100-000000000000}">
      <formula1>$D$135:$D$140</formula1>
    </dataValidation>
    <dataValidation type="list" allowBlank="1" showInputMessage="1" showErrorMessage="1" sqref="H41:I45" xr:uid="{00000000-0002-0000-0100-000001000000}">
      <formula1>$E$115:$E$126</formula1>
    </dataValidation>
    <dataValidation type="list" allowBlank="1" showInputMessage="1" showErrorMessage="1" sqref="H25:I29" xr:uid="{00000000-0002-0000-0100-000002000000}">
      <formula1>$E$115:$E$124</formula1>
    </dataValidation>
    <dataValidation type="list" imeMode="halfAlpha" allowBlank="1" showInputMessage="1" showErrorMessage="1" sqref="Y1" xr:uid="{00000000-0002-0000-0100-000003000000}">
      <formula1>$O$77:$O$84</formula1>
    </dataValidation>
    <dataValidation type="list" imeMode="disabled" allowBlank="1" showInputMessage="1" showErrorMessage="1" sqref="R15:R57" xr:uid="{00000000-0002-0000-0100-000004000000}">
      <formula1>$D$79</formula1>
    </dataValidation>
    <dataValidation type="list" imeMode="halfAlpha" allowBlank="1" showInputMessage="1" showErrorMessage="1" sqref="Z59" xr:uid="{00000000-0002-0000-0100-000005000000}">
      <formula1>$E$106:$E$113</formula1>
    </dataValidation>
    <dataValidation imeMode="halfAlpha" allowBlank="1" showInputMessage="1" showErrorMessage="1" sqref="B48 T30:T57 H4:I4 M48:M52 R8:R11 D1:I1 B57 T15:T24 M15:M28 J5:M5 G25:G29 Z1:Z2 K39:K47 W41:W47 K25:K32 X15:X57 K15:K23 E41:E45 M33 Y60:AA60 W59:Y59 K49:K56 M57 S63:U67 Z63:Z67 W63:W67 O40 M38:M45" xr:uid="{00000000-0002-0000-0100-000006000000}"/>
    <dataValidation type="list" imeMode="halfAlpha" allowBlank="1" showInputMessage="1" showErrorMessage="1" sqref="J58:J59 H58:H59" xr:uid="{00000000-0002-0000-0100-000007000000}">
      <formula1>$D$79</formula1>
    </dataValidation>
    <dataValidation type="list" imeMode="disabled" allowBlank="1" showInputMessage="1" showErrorMessage="1" sqref="G34:G37" xr:uid="{00000000-0002-0000-0100-000008000000}">
      <formula1>$D$76:$D$77</formula1>
    </dataValidation>
  </dataValidations>
  <printOptions horizontalCentered="1" verticalCentered="1"/>
  <pageMargins left="0.70866141732283472" right="0" top="0.47244094488188981" bottom="0" header="0" footer="0"/>
  <pageSetup paperSize="9" scale="74" orientation="portrait" verticalDpi="200"/>
  <headerFooter alignWithMargins="0">
    <oddHeader>&amp;C&amp;24受　注　明　細&amp;R&amp;"Arial Unicode MS,太字 斜体"アサイ メディックス 株式会社
&amp;"Arial Unicode MS,標準"&amp;8&amp;F　〔&amp;A〕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4"/>
  </sheetPr>
  <dimension ref="A1:Y148"/>
  <sheetViews>
    <sheetView showGridLines="0" tabSelected="1" zoomScaleNormal="100" workbookViewId="0">
      <selection activeCell="AB3" sqref="AB3"/>
    </sheetView>
  </sheetViews>
  <sheetFormatPr defaultColWidth="13" defaultRowHeight="11.65"/>
  <cols>
    <col min="1" max="1" width="11.46484375" style="273" customWidth="1"/>
    <col min="2" max="2" width="5.3984375" style="273" customWidth="1"/>
    <col min="3" max="3" width="1" style="273" customWidth="1"/>
    <col min="4" max="13" width="2.59765625" style="273" customWidth="1"/>
    <col min="14" max="14" width="6.59765625" style="273" customWidth="1"/>
    <col min="15" max="16" width="3.3984375" style="273" customWidth="1"/>
    <col min="17" max="18" width="3.59765625" style="273" customWidth="1"/>
    <col min="19" max="19" width="3.1328125" style="273" customWidth="1"/>
    <col min="20" max="20" width="4.46484375" style="273" customWidth="1"/>
    <col min="21" max="21" width="3.1328125" style="273" customWidth="1"/>
    <col min="22" max="22" width="4.46484375" style="273" customWidth="1"/>
    <col min="23" max="23" width="3.1328125" style="273" customWidth="1"/>
    <col min="24" max="24" width="4.46484375" style="273" customWidth="1"/>
    <col min="25" max="25" width="2.86328125" style="273" customWidth="1"/>
    <col min="26" max="26" width="5.86328125" style="273" customWidth="1"/>
    <col min="27" max="27" width="4.1328125" style="273" bestFit="1" customWidth="1"/>
    <col min="28" max="16384" width="13" style="273"/>
  </cols>
  <sheetData>
    <row r="1" spans="1:25" ht="30" customHeight="1">
      <c r="A1" s="704"/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5"/>
      <c r="R1" s="727" t="s">
        <v>195</v>
      </c>
      <c r="S1" s="728"/>
      <c r="T1" s="728"/>
      <c r="U1" s="748" t="s">
        <v>201</v>
      </c>
      <c r="V1" s="694"/>
      <c r="W1" s="694"/>
      <c r="X1" s="694"/>
      <c r="Y1" s="695"/>
    </row>
    <row r="2" spans="1:25" ht="23.1" customHeight="1">
      <c r="A2" s="749" t="s">
        <v>209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</row>
    <row r="3" spans="1:25" ht="30" customHeight="1">
      <c r="A3" s="750" t="s">
        <v>202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1"/>
      <c r="U3" s="729" t="s">
        <v>210</v>
      </c>
      <c r="V3" s="730"/>
      <c r="W3" s="730"/>
      <c r="X3" s="730"/>
      <c r="Y3" s="731"/>
    </row>
    <row r="4" spans="1:25" ht="28.5" customHeight="1">
      <c r="A4" s="752" t="s">
        <v>207</v>
      </c>
      <c r="B4" s="752"/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3"/>
      <c r="U4" s="732"/>
      <c r="V4" s="710"/>
      <c r="W4" s="710"/>
      <c r="X4" s="710"/>
      <c r="Y4" s="733"/>
    </row>
    <row r="5" spans="1:25" ht="21" customHeight="1">
      <c r="A5" s="752"/>
      <c r="B5" s="752"/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3"/>
      <c r="U5" s="732"/>
      <c r="V5" s="710"/>
      <c r="W5" s="710"/>
      <c r="X5" s="710"/>
      <c r="Y5" s="733"/>
    </row>
    <row r="6" spans="1:25" ht="18" customHeight="1">
      <c r="A6" s="754"/>
      <c r="B6" s="754"/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R6" s="754"/>
      <c r="S6" s="754"/>
      <c r="T6" s="755"/>
      <c r="U6" s="732"/>
      <c r="V6" s="710"/>
      <c r="W6" s="710"/>
      <c r="X6" s="710"/>
      <c r="Y6" s="733"/>
    </row>
    <row r="7" spans="1:25" ht="18" customHeight="1">
      <c r="A7" s="706" t="s">
        <v>146</v>
      </c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7"/>
      <c r="U7" s="732"/>
      <c r="V7" s="710"/>
      <c r="W7" s="710"/>
      <c r="X7" s="710"/>
      <c r="Y7" s="733"/>
    </row>
    <row r="8" spans="1:25" ht="18" customHeight="1">
      <c r="A8" s="708" t="s">
        <v>175</v>
      </c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8"/>
      <c r="R8" s="708"/>
      <c r="S8" s="708"/>
      <c r="T8" s="709"/>
      <c r="U8" s="734"/>
      <c r="V8" s="735"/>
      <c r="W8" s="735"/>
      <c r="X8" s="735"/>
      <c r="Y8" s="736"/>
    </row>
    <row r="9" spans="1:25" ht="18" customHeight="1">
      <c r="A9" s="710"/>
      <c r="B9" s="710"/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710"/>
      <c r="X9" s="710"/>
      <c r="Y9" s="710"/>
    </row>
    <row r="10" spans="1:25" ht="18" customHeight="1">
      <c r="A10" s="718" t="s">
        <v>150</v>
      </c>
      <c r="B10" s="718"/>
      <c r="C10" s="718"/>
      <c r="D10" s="718"/>
      <c r="E10" s="718"/>
      <c r="F10" s="718"/>
      <c r="G10" s="718"/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R10" s="718"/>
      <c r="S10" s="717" t="s">
        <v>208</v>
      </c>
      <c r="T10" s="717"/>
      <c r="U10" s="717"/>
      <c r="V10" s="307"/>
      <c r="W10" s="274" t="s">
        <v>178</v>
      </c>
      <c r="X10" s="307"/>
      <c r="Y10" s="274" t="s">
        <v>179</v>
      </c>
    </row>
    <row r="11" spans="1:25" ht="9.9499999999999993" customHeight="1" thickBot="1">
      <c r="A11" s="711"/>
      <c r="B11" s="711"/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</row>
    <row r="12" spans="1:25" ht="15" customHeight="1">
      <c r="A12" s="712" t="s">
        <v>194</v>
      </c>
      <c r="B12" s="713"/>
      <c r="C12" s="714"/>
      <c r="D12" s="715"/>
      <c r="E12" s="715"/>
      <c r="F12" s="715"/>
      <c r="G12" s="715"/>
      <c r="H12" s="715"/>
      <c r="I12" s="715"/>
      <c r="J12" s="715"/>
      <c r="K12" s="715"/>
      <c r="L12" s="715"/>
      <c r="M12" s="715"/>
      <c r="N12" s="716"/>
      <c r="O12" s="696" t="s">
        <v>147</v>
      </c>
      <c r="P12" s="714"/>
      <c r="Q12" s="696" t="s">
        <v>186</v>
      </c>
      <c r="R12" s="713"/>
      <c r="S12" s="713"/>
      <c r="T12" s="713"/>
      <c r="U12" s="713"/>
      <c r="V12" s="713"/>
      <c r="W12" s="713"/>
      <c r="X12" s="696" t="s">
        <v>199</v>
      </c>
      <c r="Y12" s="697"/>
    </row>
    <row r="13" spans="1:25" ht="12.75" customHeight="1">
      <c r="A13" s="663" t="s">
        <v>193</v>
      </c>
      <c r="B13" s="664"/>
      <c r="C13" s="665"/>
      <c r="D13" s="756"/>
      <c r="E13" s="757"/>
      <c r="F13" s="757"/>
      <c r="G13" s="757"/>
      <c r="H13" s="757"/>
      <c r="I13" s="757"/>
      <c r="J13" s="757"/>
      <c r="K13" s="757"/>
      <c r="L13" s="757"/>
      <c r="M13" s="757"/>
      <c r="N13" s="758"/>
      <c r="O13" s="698"/>
      <c r="P13" s="725"/>
      <c r="Q13" s="698"/>
      <c r="R13" s="699"/>
      <c r="S13" s="683" t="s">
        <v>177</v>
      </c>
      <c r="T13" s="699"/>
      <c r="U13" s="683" t="s">
        <v>178</v>
      </c>
      <c r="V13" s="699"/>
      <c r="W13" s="683" t="s">
        <v>179</v>
      </c>
      <c r="X13" s="698"/>
      <c r="Y13" s="722"/>
    </row>
    <row r="14" spans="1:25" ht="12.75" customHeight="1">
      <c r="A14" s="719"/>
      <c r="B14" s="720"/>
      <c r="C14" s="721"/>
      <c r="D14" s="756"/>
      <c r="E14" s="757"/>
      <c r="F14" s="757"/>
      <c r="G14" s="757"/>
      <c r="H14" s="757"/>
      <c r="I14" s="757"/>
      <c r="J14" s="757"/>
      <c r="K14" s="757"/>
      <c r="L14" s="757"/>
      <c r="M14" s="757"/>
      <c r="N14" s="758"/>
      <c r="O14" s="700"/>
      <c r="P14" s="726"/>
      <c r="Q14" s="700"/>
      <c r="R14" s="701"/>
      <c r="S14" s="737"/>
      <c r="T14" s="701"/>
      <c r="U14" s="737"/>
      <c r="V14" s="701"/>
      <c r="W14" s="737"/>
      <c r="X14" s="700"/>
      <c r="Y14" s="723"/>
    </row>
    <row r="15" spans="1:25" ht="12.75" customHeight="1">
      <c r="A15" s="719"/>
      <c r="B15" s="720"/>
      <c r="C15" s="721"/>
      <c r="D15" s="759"/>
      <c r="E15" s="760"/>
      <c r="F15" s="760"/>
      <c r="G15" s="760"/>
      <c r="H15" s="760"/>
      <c r="I15" s="760"/>
      <c r="J15" s="760"/>
      <c r="K15" s="760"/>
      <c r="L15" s="760"/>
      <c r="M15" s="760"/>
      <c r="N15" s="761"/>
      <c r="O15" s="700"/>
      <c r="P15" s="726"/>
      <c r="Q15" s="702"/>
      <c r="R15" s="703"/>
      <c r="S15" s="738"/>
      <c r="T15" s="703"/>
      <c r="U15" s="738"/>
      <c r="V15" s="703"/>
      <c r="W15" s="738"/>
      <c r="X15" s="702"/>
      <c r="Y15" s="724"/>
    </row>
    <row r="16" spans="1:25" ht="12.75" customHeight="1">
      <c r="A16" s="657" t="s">
        <v>148</v>
      </c>
      <c r="B16" s="658"/>
      <c r="C16" s="659"/>
      <c r="D16" s="685"/>
      <c r="E16" s="686"/>
      <c r="F16" s="686"/>
      <c r="G16" s="686"/>
      <c r="H16" s="686"/>
      <c r="I16" s="686"/>
      <c r="J16" s="686"/>
      <c r="K16" s="686"/>
      <c r="L16" s="686"/>
      <c r="M16" s="686"/>
      <c r="N16" s="686"/>
      <c r="O16" s="686"/>
      <c r="P16" s="687"/>
      <c r="Q16" s="739" t="s">
        <v>176</v>
      </c>
      <c r="R16" s="739"/>
      <c r="S16" s="742"/>
      <c r="T16" s="742"/>
      <c r="U16" s="742"/>
      <c r="V16" s="742"/>
      <c r="W16" s="742"/>
      <c r="X16" s="742"/>
      <c r="Y16" s="743"/>
    </row>
    <row r="17" spans="1:25" ht="12.75" customHeight="1">
      <c r="A17" s="660"/>
      <c r="B17" s="661"/>
      <c r="C17" s="662"/>
      <c r="D17" s="688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O17" s="689"/>
      <c r="P17" s="690"/>
      <c r="Q17" s="740"/>
      <c r="R17" s="740"/>
      <c r="S17" s="744"/>
      <c r="T17" s="744"/>
      <c r="U17" s="744"/>
      <c r="V17" s="744"/>
      <c r="W17" s="744"/>
      <c r="X17" s="744"/>
      <c r="Y17" s="745"/>
    </row>
    <row r="18" spans="1:25" ht="12.75" customHeight="1">
      <c r="A18" s="663"/>
      <c r="B18" s="664"/>
      <c r="C18" s="665"/>
      <c r="D18" s="691"/>
      <c r="E18" s="692"/>
      <c r="F18" s="692"/>
      <c r="G18" s="692"/>
      <c r="H18" s="692"/>
      <c r="I18" s="692"/>
      <c r="J18" s="692"/>
      <c r="K18" s="692"/>
      <c r="L18" s="692"/>
      <c r="M18" s="692"/>
      <c r="N18" s="692"/>
      <c r="O18" s="692"/>
      <c r="P18" s="693"/>
      <c r="Q18" s="741"/>
      <c r="R18" s="741"/>
      <c r="S18" s="746"/>
      <c r="T18" s="746"/>
      <c r="U18" s="746"/>
      <c r="V18" s="746"/>
      <c r="W18" s="746"/>
      <c r="X18" s="746"/>
      <c r="Y18" s="747"/>
    </row>
    <row r="19" spans="1:25" ht="12.75" customHeight="1">
      <c r="A19" s="657" t="s">
        <v>149</v>
      </c>
      <c r="B19" s="658"/>
      <c r="C19" s="659"/>
      <c r="D19" s="275" t="s">
        <v>180</v>
      </c>
      <c r="E19" s="674"/>
      <c r="F19" s="674"/>
      <c r="G19" s="674"/>
      <c r="H19" s="674"/>
      <c r="I19" s="683"/>
      <c r="J19" s="683"/>
      <c r="K19" s="683"/>
      <c r="L19" s="683"/>
      <c r="M19" s="683"/>
      <c r="N19" s="683"/>
      <c r="O19" s="683"/>
      <c r="P19" s="684"/>
      <c r="Q19" s="677" t="s">
        <v>189</v>
      </c>
      <c r="R19" s="678"/>
      <c r="S19" s="679"/>
      <c r="T19" s="679"/>
      <c r="U19" s="679"/>
      <c r="V19" s="679"/>
      <c r="W19" s="679"/>
      <c r="X19" s="679"/>
      <c r="Y19" s="680"/>
    </row>
    <row r="20" spans="1:25" ht="12.75" customHeight="1">
      <c r="A20" s="660"/>
      <c r="B20" s="661"/>
      <c r="C20" s="662"/>
      <c r="D20" s="688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689"/>
      <c r="P20" s="690"/>
      <c r="Q20" s="677" t="s">
        <v>190</v>
      </c>
      <c r="R20" s="678"/>
      <c r="S20" s="681"/>
      <c r="T20" s="681"/>
      <c r="U20" s="681"/>
      <c r="V20" s="681"/>
      <c r="W20" s="681"/>
      <c r="X20" s="681"/>
      <c r="Y20" s="682"/>
    </row>
    <row r="21" spans="1:25" ht="12.75" customHeight="1">
      <c r="A21" s="663"/>
      <c r="B21" s="664"/>
      <c r="C21" s="665"/>
      <c r="D21" s="691"/>
      <c r="E21" s="692"/>
      <c r="F21" s="692"/>
      <c r="G21" s="692"/>
      <c r="H21" s="692"/>
      <c r="I21" s="692"/>
      <c r="J21" s="692"/>
      <c r="K21" s="692"/>
      <c r="L21" s="692"/>
      <c r="M21" s="692"/>
      <c r="N21" s="692"/>
      <c r="O21" s="692"/>
      <c r="P21" s="693"/>
      <c r="Q21" s="672" t="s">
        <v>191</v>
      </c>
      <c r="R21" s="673"/>
      <c r="S21" s="675"/>
      <c r="T21" s="675"/>
      <c r="U21" s="675"/>
      <c r="V21" s="675"/>
      <c r="W21" s="675"/>
      <c r="X21" s="675"/>
      <c r="Y21" s="676"/>
    </row>
    <row r="22" spans="1:25" ht="12.75" customHeight="1">
      <c r="A22" s="657" t="s">
        <v>157</v>
      </c>
      <c r="B22" s="658"/>
      <c r="C22" s="659"/>
      <c r="D22" s="275" t="s">
        <v>180</v>
      </c>
      <c r="E22" s="674"/>
      <c r="F22" s="674"/>
      <c r="G22" s="674"/>
      <c r="H22" s="674"/>
      <c r="I22" s="683"/>
      <c r="J22" s="683"/>
      <c r="K22" s="683"/>
      <c r="L22" s="683"/>
      <c r="M22" s="683"/>
      <c r="N22" s="683"/>
      <c r="O22" s="683"/>
      <c r="P22" s="684"/>
      <c r="Q22" s="677" t="s">
        <v>189</v>
      </c>
      <c r="R22" s="678"/>
      <c r="S22" s="679"/>
      <c r="T22" s="679"/>
      <c r="U22" s="679"/>
      <c r="V22" s="679"/>
      <c r="W22" s="679"/>
      <c r="X22" s="679"/>
      <c r="Y22" s="680"/>
    </row>
    <row r="23" spans="1:25" ht="12.75" customHeight="1">
      <c r="A23" s="660"/>
      <c r="B23" s="661"/>
      <c r="C23" s="662"/>
      <c r="D23" s="688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90"/>
      <c r="Q23" s="677" t="s">
        <v>190</v>
      </c>
      <c r="R23" s="678"/>
      <c r="S23" s="681"/>
      <c r="T23" s="681"/>
      <c r="U23" s="681"/>
      <c r="V23" s="681"/>
      <c r="W23" s="681"/>
      <c r="X23" s="681"/>
      <c r="Y23" s="682"/>
    </row>
    <row r="24" spans="1:25" ht="12.75" customHeight="1">
      <c r="A24" s="660"/>
      <c r="B24" s="661"/>
      <c r="C24" s="662"/>
      <c r="D24" s="691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3"/>
      <c r="Q24" s="672" t="s">
        <v>191</v>
      </c>
      <c r="R24" s="673"/>
      <c r="S24" s="675"/>
      <c r="T24" s="675"/>
      <c r="U24" s="675"/>
      <c r="V24" s="675"/>
      <c r="W24" s="675"/>
      <c r="X24" s="675"/>
      <c r="Y24" s="676"/>
    </row>
    <row r="25" spans="1:25" ht="12.75" customHeight="1">
      <c r="A25" s="657" t="s">
        <v>174</v>
      </c>
      <c r="B25" s="658"/>
      <c r="C25" s="659"/>
      <c r="D25" s="275" t="s">
        <v>180</v>
      </c>
      <c r="E25" s="674"/>
      <c r="F25" s="674"/>
      <c r="G25" s="674"/>
      <c r="H25" s="674"/>
      <c r="I25" s="683"/>
      <c r="J25" s="683"/>
      <c r="K25" s="683"/>
      <c r="L25" s="683"/>
      <c r="M25" s="683"/>
      <c r="N25" s="683"/>
      <c r="O25" s="683"/>
      <c r="P25" s="684"/>
      <c r="Q25" s="677" t="s">
        <v>189</v>
      </c>
      <c r="R25" s="678"/>
      <c r="S25" s="679"/>
      <c r="T25" s="679"/>
      <c r="U25" s="679"/>
      <c r="V25" s="679"/>
      <c r="W25" s="679"/>
      <c r="X25" s="679"/>
      <c r="Y25" s="680"/>
    </row>
    <row r="26" spans="1:25" ht="12.75" customHeight="1">
      <c r="A26" s="660"/>
      <c r="B26" s="661"/>
      <c r="C26" s="662"/>
      <c r="D26" s="688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90"/>
      <c r="Q26" s="677" t="s">
        <v>192</v>
      </c>
      <c r="R26" s="678"/>
      <c r="S26" s="681"/>
      <c r="T26" s="681"/>
      <c r="U26" s="681"/>
      <c r="V26" s="681"/>
      <c r="W26" s="681"/>
      <c r="X26" s="681"/>
      <c r="Y26" s="682"/>
    </row>
    <row r="27" spans="1:25" ht="12.75" customHeight="1" thickBot="1">
      <c r="A27" s="669"/>
      <c r="B27" s="670"/>
      <c r="C27" s="671"/>
      <c r="D27" s="691"/>
      <c r="E27" s="692"/>
      <c r="F27" s="692"/>
      <c r="G27" s="692"/>
      <c r="H27" s="692"/>
      <c r="I27" s="692"/>
      <c r="J27" s="692"/>
      <c r="K27" s="692"/>
      <c r="L27" s="692"/>
      <c r="M27" s="692"/>
      <c r="N27" s="692"/>
      <c r="O27" s="692"/>
      <c r="P27" s="693"/>
      <c r="Q27" s="672" t="s">
        <v>191</v>
      </c>
      <c r="R27" s="673"/>
      <c r="S27" s="675"/>
      <c r="T27" s="675"/>
      <c r="U27" s="675"/>
      <c r="V27" s="675"/>
      <c r="W27" s="675"/>
      <c r="X27" s="675"/>
      <c r="Y27" s="676"/>
    </row>
    <row r="28" spans="1:25" ht="18.75" customHeight="1">
      <c r="A28" s="666" t="s">
        <v>152</v>
      </c>
      <c r="B28" s="667"/>
      <c r="C28" s="667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8"/>
    </row>
    <row r="29" spans="1:25" ht="18.75" customHeight="1">
      <c r="A29" s="648"/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649"/>
      <c r="Y29" s="650"/>
    </row>
    <row r="30" spans="1:25" ht="18.75" customHeight="1">
      <c r="A30" s="651"/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3"/>
    </row>
    <row r="31" spans="1:25" ht="18.75" customHeight="1">
      <c r="A31" s="651"/>
      <c r="B31" s="652"/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652"/>
      <c r="P31" s="652"/>
      <c r="Q31" s="652"/>
      <c r="R31" s="652"/>
      <c r="S31" s="652"/>
      <c r="T31" s="652"/>
      <c r="U31" s="652"/>
      <c r="V31" s="652"/>
      <c r="W31" s="652"/>
      <c r="X31" s="652"/>
      <c r="Y31" s="653"/>
    </row>
    <row r="32" spans="1:25" ht="18.75" customHeight="1">
      <c r="A32" s="651"/>
      <c r="B32" s="652"/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652"/>
      <c r="P32" s="652"/>
      <c r="Q32" s="652"/>
      <c r="R32" s="652"/>
      <c r="S32" s="652"/>
      <c r="T32" s="652"/>
      <c r="U32" s="652"/>
      <c r="V32" s="652"/>
      <c r="W32" s="652"/>
      <c r="X32" s="652"/>
      <c r="Y32" s="653"/>
    </row>
    <row r="33" spans="1:25" ht="18.75" customHeight="1">
      <c r="A33" s="651"/>
      <c r="B33" s="652"/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2"/>
      <c r="Y33" s="653"/>
    </row>
    <row r="34" spans="1:25" ht="18.75" customHeight="1">
      <c r="A34" s="651"/>
      <c r="B34" s="652"/>
      <c r="C34" s="652"/>
      <c r="D34" s="652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3"/>
    </row>
    <row r="35" spans="1:25" ht="18.75" customHeight="1">
      <c r="A35" s="651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3"/>
    </row>
    <row r="36" spans="1:25" ht="18.75" customHeight="1" thickBot="1">
      <c r="A36" s="654"/>
      <c r="B36" s="655"/>
      <c r="C36" s="655"/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5"/>
      <c r="P36" s="655"/>
      <c r="Q36" s="655"/>
      <c r="R36" s="655"/>
      <c r="S36" s="655"/>
      <c r="T36" s="655"/>
      <c r="U36" s="655"/>
      <c r="V36" s="655"/>
      <c r="W36" s="655"/>
      <c r="X36" s="655"/>
      <c r="Y36" s="656"/>
    </row>
    <row r="37" spans="1:25" ht="18.75" customHeight="1">
      <c r="A37" s="666" t="s">
        <v>151</v>
      </c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8"/>
    </row>
    <row r="38" spans="1:25" ht="18.75" customHeight="1">
      <c r="A38" s="648"/>
      <c r="B38" s="649"/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649"/>
      <c r="R38" s="649"/>
      <c r="S38" s="649"/>
      <c r="T38" s="649"/>
      <c r="U38" s="649"/>
      <c r="V38" s="649"/>
      <c r="W38" s="649"/>
      <c r="X38" s="649"/>
      <c r="Y38" s="650"/>
    </row>
    <row r="39" spans="1:25" ht="18.75" customHeight="1">
      <c r="A39" s="651"/>
      <c r="B39" s="652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3"/>
    </row>
    <row r="40" spans="1:25" ht="18.75" customHeight="1">
      <c r="A40" s="651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3"/>
    </row>
    <row r="41" spans="1:25" ht="18.75" customHeight="1">
      <c r="A41" s="651"/>
      <c r="B41" s="652"/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3"/>
    </row>
    <row r="42" spans="1:25" ht="18.75" customHeight="1">
      <c r="A42" s="651"/>
      <c r="B42" s="652"/>
      <c r="C42" s="652"/>
      <c r="D42" s="652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3"/>
    </row>
    <row r="43" spans="1:25" ht="18.75" customHeight="1">
      <c r="A43" s="651"/>
      <c r="B43" s="652"/>
      <c r="C43" s="652"/>
      <c r="D43" s="652"/>
      <c r="E43" s="652"/>
      <c r="F43" s="652"/>
      <c r="G43" s="652"/>
      <c r="H43" s="652"/>
      <c r="I43" s="652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3"/>
    </row>
    <row r="44" spans="1:25" ht="18.75" customHeight="1">
      <c r="A44" s="651"/>
      <c r="B44" s="652"/>
      <c r="C44" s="652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652"/>
      <c r="W44" s="652"/>
      <c r="X44" s="652"/>
      <c r="Y44" s="653"/>
    </row>
    <row r="45" spans="1:25" ht="18.75" customHeight="1">
      <c r="A45" s="651"/>
      <c r="B45" s="652"/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/>
    </row>
    <row r="46" spans="1:25" ht="18.75" customHeight="1" thickBot="1">
      <c r="A46" s="654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6"/>
    </row>
    <row r="47" spans="1:25" ht="11.1" customHeight="1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</row>
    <row r="48" spans="1:25" ht="17.2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</row>
    <row r="49" spans="1:25" ht="17.25" customHeight="1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</row>
    <row r="50" spans="1:25" ht="17.25" customHeight="1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</row>
    <row r="51" spans="1:25" ht="17.25" customHeight="1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</row>
    <row r="52" spans="1:25" ht="17.25" customHeight="1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</row>
    <row r="53" spans="1:25" ht="17.25" customHeight="1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</row>
    <row r="54" spans="1:25" ht="17.25" customHeight="1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</row>
    <row r="55" spans="1:25" ht="17.25" customHeight="1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</row>
    <row r="56" spans="1:25" ht="17.2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</row>
    <row r="57" spans="1:25" ht="17.25" customHeight="1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</row>
    <row r="58" spans="1:25" ht="17.25" customHeight="1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</row>
    <row r="59" spans="1:25" ht="17.25" customHeight="1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</row>
    <row r="60" spans="1:25" ht="17.25" customHeight="1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</row>
    <row r="61" spans="1:25" ht="17.25" customHeight="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</row>
    <row r="62" spans="1:25" ht="17.25" customHeight="1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</row>
    <row r="63" spans="1:25" ht="17.25" customHeight="1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</row>
    <row r="64" spans="1:25" ht="17.25" customHeight="1">
      <c r="A64" s="272"/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</row>
    <row r="65" spans="1:25" ht="17.25" customHeight="1">
      <c r="A65" s="272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</row>
    <row r="66" spans="1:25" ht="17.25" customHeight="1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</row>
    <row r="67" spans="1:25" ht="17.25" customHeight="1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</row>
    <row r="68" spans="1:25" ht="17.25" customHeight="1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</row>
    <row r="69" spans="1:25" ht="17.25" customHeight="1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</row>
    <row r="70" spans="1:25" ht="17.25" customHeight="1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</row>
    <row r="71" spans="1:25" ht="15" customHeight="1">
      <c r="A71" s="272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</row>
    <row r="72" spans="1:25" ht="0.75" customHeight="1"/>
    <row r="76" spans="1:25" hidden="1"/>
    <row r="77" spans="1:25" hidden="1"/>
    <row r="78" spans="1:25" hidden="1"/>
    <row r="79" spans="1:25" hidden="1">
      <c r="A79" s="276" t="s">
        <v>46</v>
      </c>
      <c r="B79" s="277" t="s">
        <v>81</v>
      </c>
      <c r="C79" s="278"/>
      <c r="M79" s="273" t="s">
        <v>101</v>
      </c>
    </row>
    <row r="80" spans="1:25" hidden="1">
      <c r="A80" s="279" t="s">
        <v>84</v>
      </c>
      <c r="B80" s="280" t="s">
        <v>85</v>
      </c>
      <c r="C80" s="281"/>
      <c r="M80" s="282">
        <v>5</v>
      </c>
    </row>
    <row r="81" spans="1:13" hidden="1">
      <c r="M81" s="282">
        <v>6</v>
      </c>
    </row>
    <row r="82" spans="1:13" hidden="1">
      <c r="A82" s="283" t="s">
        <v>79</v>
      </c>
      <c r="B82" s="284" t="s">
        <v>42</v>
      </c>
      <c r="M82" s="282">
        <v>9</v>
      </c>
    </row>
    <row r="83" spans="1:13" hidden="1">
      <c r="M83" s="282">
        <v>10</v>
      </c>
    </row>
    <row r="84" spans="1:13" hidden="1">
      <c r="M84" s="282">
        <v>13</v>
      </c>
    </row>
    <row r="85" spans="1:13" hidden="1">
      <c r="M85" s="282">
        <v>16</v>
      </c>
    </row>
    <row r="86" spans="1:13" hidden="1">
      <c r="M86" s="282">
        <v>55</v>
      </c>
    </row>
    <row r="87" spans="1:13" hidden="1">
      <c r="A87" s="285"/>
      <c r="B87" s="286">
        <v>0.25</v>
      </c>
      <c r="C87" s="287"/>
      <c r="M87" s="282">
        <v>56</v>
      </c>
    </row>
    <row r="88" spans="1:13" hidden="1">
      <c r="A88" s="285"/>
      <c r="B88" s="286">
        <v>0.65</v>
      </c>
      <c r="C88" s="287"/>
    </row>
    <row r="89" spans="1:13" hidden="1">
      <c r="M89" s="288" t="s">
        <v>58</v>
      </c>
    </row>
    <row r="90" spans="1:13" hidden="1">
      <c r="A90" s="276"/>
      <c r="B90" s="289">
        <v>1</v>
      </c>
      <c r="C90" s="282"/>
      <c r="M90" s="288">
        <f>(O34+P34)*U34</f>
        <v>0</v>
      </c>
    </row>
    <row r="91" spans="1:13" hidden="1">
      <c r="B91" s="290">
        <v>2</v>
      </c>
      <c r="C91" s="282"/>
      <c r="M91" s="288">
        <f>(O35+P35)*U35</f>
        <v>0</v>
      </c>
    </row>
    <row r="92" spans="1:13" hidden="1">
      <c r="B92" s="290">
        <v>3</v>
      </c>
      <c r="C92" s="282"/>
      <c r="M92" s="288">
        <f>(O36+P36)*U36</f>
        <v>0</v>
      </c>
    </row>
    <row r="93" spans="1:13" hidden="1">
      <c r="B93" s="290">
        <v>4</v>
      </c>
      <c r="C93" s="282"/>
      <c r="M93" s="288" t="e">
        <f>(#REF!+#REF!)*#REF!</f>
        <v>#REF!</v>
      </c>
    </row>
    <row r="94" spans="1:13" hidden="1">
      <c r="B94" s="290">
        <v>5</v>
      </c>
      <c r="C94" s="282"/>
      <c r="M94" s="288" t="e">
        <f>(#REF!+#REF!)*#REF!</f>
        <v>#REF!</v>
      </c>
    </row>
    <row r="95" spans="1:13" hidden="1">
      <c r="B95" s="290">
        <v>6</v>
      </c>
      <c r="C95" s="282"/>
    </row>
    <row r="96" spans="1:13" hidden="1">
      <c r="B96" s="290">
        <v>9</v>
      </c>
      <c r="C96" s="282"/>
    </row>
    <row r="97" spans="1:3" hidden="1">
      <c r="B97" s="290">
        <v>10</v>
      </c>
      <c r="C97" s="282"/>
    </row>
    <row r="98" spans="1:3" hidden="1">
      <c r="B98" s="290">
        <v>11</v>
      </c>
      <c r="C98" s="282"/>
    </row>
    <row r="99" spans="1:3" hidden="1">
      <c r="B99" s="290">
        <v>12</v>
      </c>
      <c r="C99" s="282"/>
    </row>
    <row r="100" spans="1:3" hidden="1">
      <c r="B100" s="290">
        <v>13</v>
      </c>
      <c r="C100" s="282"/>
    </row>
    <row r="101" spans="1:3" hidden="1">
      <c r="B101" s="290">
        <v>14</v>
      </c>
      <c r="C101" s="282"/>
    </row>
    <row r="102" spans="1:3" hidden="1">
      <c r="B102" s="290">
        <v>15</v>
      </c>
      <c r="C102" s="282"/>
    </row>
    <row r="103" spans="1:3" hidden="1">
      <c r="B103" s="290">
        <v>16</v>
      </c>
      <c r="C103" s="282"/>
    </row>
    <row r="104" spans="1:3" hidden="1">
      <c r="B104" s="290">
        <v>17</v>
      </c>
      <c r="C104" s="282"/>
    </row>
    <row r="105" spans="1:3" hidden="1">
      <c r="B105" s="290">
        <v>18</v>
      </c>
      <c r="C105" s="282"/>
    </row>
    <row r="106" spans="1:3" hidden="1">
      <c r="B106" s="290">
        <v>19</v>
      </c>
      <c r="C106" s="282"/>
    </row>
    <row r="107" spans="1:3" hidden="1">
      <c r="A107" s="279"/>
      <c r="B107" s="291">
        <v>20</v>
      </c>
      <c r="C107" s="282"/>
    </row>
    <row r="108" spans="1:3" hidden="1"/>
    <row r="109" spans="1:3" hidden="1">
      <c r="A109" s="276"/>
      <c r="B109" s="292">
        <v>0</v>
      </c>
      <c r="C109" s="287"/>
    </row>
    <row r="110" spans="1:3" hidden="1">
      <c r="B110" s="293">
        <v>0.03</v>
      </c>
      <c r="C110" s="287"/>
    </row>
    <row r="111" spans="1:3" hidden="1">
      <c r="B111" s="293">
        <v>0.05</v>
      </c>
      <c r="C111" s="287"/>
    </row>
    <row r="112" spans="1:3" hidden="1">
      <c r="B112" s="293">
        <v>7.0000000000000007E-2</v>
      </c>
      <c r="C112" s="287"/>
    </row>
    <row r="113" spans="1:3" hidden="1">
      <c r="B113" s="293">
        <v>0.08</v>
      </c>
      <c r="C113" s="287"/>
    </row>
    <row r="114" spans="1:3" hidden="1">
      <c r="B114" s="293">
        <v>0.1</v>
      </c>
      <c r="C114" s="287"/>
    </row>
    <row r="115" spans="1:3" hidden="1">
      <c r="B115" s="293">
        <v>0.15</v>
      </c>
      <c r="C115" s="287"/>
    </row>
    <row r="116" spans="1:3" hidden="1">
      <c r="A116" s="279"/>
      <c r="B116" s="294">
        <v>0.2</v>
      </c>
      <c r="C116" s="287"/>
    </row>
    <row r="117" spans="1:3" hidden="1"/>
    <row r="118" spans="1:3" hidden="1">
      <c r="A118" s="276"/>
      <c r="B118" s="295">
        <v>0</v>
      </c>
    </row>
    <row r="119" spans="1:3" hidden="1">
      <c r="B119" s="296">
        <v>1</v>
      </c>
    </row>
    <row r="120" spans="1:3" hidden="1">
      <c r="B120" s="296">
        <v>2</v>
      </c>
    </row>
    <row r="121" spans="1:3" hidden="1">
      <c r="B121" s="296">
        <v>3</v>
      </c>
    </row>
    <row r="122" spans="1:3" hidden="1">
      <c r="B122" s="296">
        <v>4</v>
      </c>
    </row>
    <row r="123" spans="1:3" hidden="1">
      <c r="B123" s="296">
        <v>5</v>
      </c>
    </row>
    <row r="124" spans="1:3" hidden="1">
      <c r="B124" s="296">
        <v>6</v>
      </c>
    </row>
    <row r="125" spans="1:3" hidden="1">
      <c r="B125" s="296">
        <v>7</v>
      </c>
    </row>
    <row r="126" spans="1:3" hidden="1">
      <c r="B126" s="296">
        <v>8</v>
      </c>
    </row>
    <row r="127" spans="1:3" hidden="1">
      <c r="B127" s="296">
        <v>9</v>
      </c>
    </row>
    <row r="128" spans="1:3" hidden="1">
      <c r="B128" s="296">
        <v>10</v>
      </c>
    </row>
    <row r="129" spans="1:2" hidden="1">
      <c r="B129" s="296">
        <v>11</v>
      </c>
    </row>
    <row r="130" spans="1:2" hidden="1">
      <c r="B130" s="296">
        <v>12</v>
      </c>
    </row>
    <row r="131" spans="1:2" hidden="1">
      <c r="B131" s="296">
        <v>13</v>
      </c>
    </row>
    <row r="132" spans="1:2" hidden="1">
      <c r="B132" s="296">
        <v>14</v>
      </c>
    </row>
    <row r="133" spans="1:2" hidden="1">
      <c r="B133" s="296">
        <v>15</v>
      </c>
    </row>
    <row r="134" spans="1:2" hidden="1">
      <c r="A134" s="279"/>
      <c r="B134" s="297">
        <v>16</v>
      </c>
    </row>
    <row r="135" spans="1:2" hidden="1"/>
    <row r="136" spans="1:2" hidden="1"/>
    <row r="137" spans="1:2" hidden="1">
      <c r="A137" s="298" t="s">
        <v>20</v>
      </c>
    </row>
    <row r="138" spans="1:2" hidden="1">
      <c r="A138" s="299">
        <v>0.66666666666666663</v>
      </c>
    </row>
    <row r="139" spans="1:2" hidden="1">
      <c r="A139" s="300" t="s">
        <v>21</v>
      </c>
    </row>
    <row r="140" spans="1:2" hidden="1">
      <c r="A140" s="300" t="s">
        <v>22</v>
      </c>
    </row>
    <row r="141" spans="1:2" hidden="1">
      <c r="A141" s="300" t="s">
        <v>23</v>
      </c>
    </row>
    <row r="142" spans="1:2" hidden="1">
      <c r="A142" s="300" t="s">
        <v>24</v>
      </c>
    </row>
    <row r="143" spans="1:2" hidden="1">
      <c r="A143" s="300" t="s">
        <v>25</v>
      </c>
    </row>
    <row r="144" spans="1:2" hidden="1">
      <c r="A144" s="301"/>
    </row>
    <row r="145" spans="1:1" hidden="1"/>
    <row r="146" spans="1:1" hidden="1">
      <c r="A146" s="273" t="s">
        <v>124</v>
      </c>
    </row>
    <row r="147" spans="1:1" hidden="1">
      <c r="A147" s="281" t="e">
        <f>SUM(M33,#REF!,#REF!,#REF!,M51,M60)</f>
        <v>#REF!</v>
      </c>
    </row>
    <row r="148" spans="1:1" hidden="1"/>
  </sheetData>
  <mergeCells count="69">
    <mergeCell ref="A16:C18"/>
    <mergeCell ref="Q12:W12"/>
    <mergeCell ref="A2:Y2"/>
    <mergeCell ref="A3:T3"/>
    <mergeCell ref="A4:T4"/>
    <mergeCell ref="A5:T5"/>
    <mergeCell ref="A6:T6"/>
    <mergeCell ref="D13:N15"/>
    <mergeCell ref="R1:T1"/>
    <mergeCell ref="U3:Y8"/>
    <mergeCell ref="Q19:R19"/>
    <mergeCell ref="S19:Y19"/>
    <mergeCell ref="W13:W15"/>
    <mergeCell ref="Q16:R18"/>
    <mergeCell ref="S16:Y18"/>
    <mergeCell ref="T13:T15"/>
    <mergeCell ref="V13:V15"/>
    <mergeCell ref="S13:S15"/>
    <mergeCell ref="U13:U15"/>
    <mergeCell ref="U1:V1"/>
    <mergeCell ref="W1:Y1"/>
    <mergeCell ref="X12:Y12"/>
    <mergeCell ref="Q13:R15"/>
    <mergeCell ref="A1:Q1"/>
    <mergeCell ref="A7:T7"/>
    <mergeCell ref="A8:T8"/>
    <mergeCell ref="A9:Y9"/>
    <mergeCell ref="A11:Y11"/>
    <mergeCell ref="A12:C12"/>
    <mergeCell ref="D12:N12"/>
    <mergeCell ref="O12:P12"/>
    <mergeCell ref="S10:U10"/>
    <mergeCell ref="A10:R10"/>
    <mergeCell ref="A13:C15"/>
    <mergeCell ref="X13:Y15"/>
    <mergeCell ref="O13:P15"/>
    <mergeCell ref="A37:Y37"/>
    <mergeCell ref="A29:Y36"/>
    <mergeCell ref="S27:Y27"/>
    <mergeCell ref="D20:P21"/>
    <mergeCell ref="D23:P24"/>
    <mergeCell ref="D26:P27"/>
    <mergeCell ref="Q20:R20"/>
    <mergeCell ref="S22:Y22"/>
    <mergeCell ref="Q21:R21"/>
    <mergeCell ref="S20:Y20"/>
    <mergeCell ref="S21:Y21"/>
    <mergeCell ref="Q22:R22"/>
    <mergeCell ref="I19:P19"/>
    <mergeCell ref="I22:P22"/>
    <mergeCell ref="D16:P18"/>
    <mergeCell ref="I25:P25"/>
    <mergeCell ref="Q23:R23"/>
    <mergeCell ref="A38:Y46"/>
    <mergeCell ref="A19:C21"/>
    <mergeCell ref="A28:Y28"/>
    <mergeCell ref="A25:C27"/>
    <mergeCell ref="A22:C24"/>
    <mergeCell ref="Q27:R27"/>
    <mergeCell ref="E19:H19"/>
    <mergeCell ref="E22:H22"/>
    <mergeCell ref="E25:H25"/>
    <mergeCell ref="S24:Y24"/>
    <mergeCell ref="Q25:R25"/>
    <mergeCell ref="S25:Y25"/>
    <mergeCell ref="Q26:R26"/>
    <mergeCell ref="S26:Y26"/>
    <mergeCell ref="S23:Y23"/>
    <mergeCell ref="Q24:R24"/>
  </mergeCells>
  <phoneticPr fontId="1"/>
  <dataValidations count="4">
    <dataValidation type="list" allowBlank="1" showInputMessage="1" showErrorMessage="1" sqref="O13:P15" xr:uid="{00000000-0002-0000-0200-000000000000}">
      <formula1>"男,女"</formula1>
    </dataValidation>
    <dataValidation imeMode="halfAlpha" allowBlank="1" showInputMessage="1" showErrorMessage="1" sqref="W1:Y1 V10 X10 Q13:Y15 E19:H19 E22:H22 E25:H25 S19:Y27" xr:uid="{A516BC26-A0CC-4894-9856-15EB5E08A890}"/>
    <dataValidation imeMode="fullKatakana" allowBlank="1" showInputMessage="1" showErrorMessage="1" sqref="D12:N12" xr:uid="{EB0AB77D-88AD-4CD3-8EAD-46F8113140B2}"/>
    <dataValidation imeMode="hiragana" allowBlank="1" showInputMessage="1" showErrorMessage="1" sqref="D13:N15 D16:P18 S16:Y18 D20:P21 D23:P24 D26:P27 A29:Y36 A38:Y46" xr:uid="{CD65DAB6-7A9A-4D52-92F9-BBAF7A332BDC}"/>
  </dataValidations>
  <printOptions horizontalCentered="1" verticalCentered="1"/>
  <pageMargins left="0.19685039370078741" right="0" top="0" bottom="0" header="0" footer="0"/>
  <pageSetup paperSize="9" orientation="portrait" r:id="rId1"/>
  <headerFooter alignWithMargins="0">
    <oddFooter>&amp;C&amp;"ＭＳ 明朝,標準"&amp;9&amp;K000000-在1-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4"/>
  </sheetPr>
  <dimension ref="A1:Y234"/>
  <sheetViews>
    <sheetView showGridLines="0" zoomScaleNormal="100" workbookViewId="0">
      <selection activeCell="AC34" sqref="AC34"/>
    </sheetView>
  </sheetViews>
  <sheetFormatPr defaultColWidth="13" defaultRowHeight="11.65"/>
  <cols>
    <col min="1" max="25" width="3.59765625" style="273" customWidth="1"/>
    <col min="26" max="26" width="5.86328125" style="273" customWidth="1"/>
    <col min="27" max="27" width="4.1328125" style="273" bestFit="1" customWidth="1"/>
    <col min="28" max="16384" width="13" style="273"/>
  </cols>
  <sheetData>
    <row r="1" spans="1:25" ht="18.75" customHeight="1">
      <c r="A1" s="666" t="s">
        <v>153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8"/>
    </row>
    <row r="2" spans="1:25" ht="18.75" customHeight="1">
      <c r="A2" s="648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50"/>
    </row>
    <row r="3" spans="1:25" ht="18.75" customHeight="1">
      <c r="A3" s="651"/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652"/>
      <c r="Y3" s="653"/>
    </row>
    <row r="4" spans="1:25" ht="18.75" customHeight="1">
      <c r="A4" s="651"/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3"/>
    </row>
    <row r="5" spans="1:25" ht="18.75" customHeight="1">
      <c r="A5" s="651"/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3"/>
    </row>
    <row r="6" spans="1:25" ht="18.75" customHeight="1">
      <c r="A6" s="651"/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3"/>
    </row>
    <row r="7" spans="1:25" ht="18.75" customHeight="1">
      <c r="A7" s="651"/>
      <c r="B7" s="652"/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3"/>
    </row>
    <row r="8" spans="1:25" ht="18.75" customHeight="1">
      <c r="A8" s="651"/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3"/>
    </row>
    <row r="9" spans="1:25" ht="18.75" customHeight="1">
      <c r="A9" s="651"/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3"/>
    </row>
    <row r="10" spans="1:25" ht="18.75" customHeight="1">
      <c r="A10" s="651"/>
      <c r="B10" s="652"/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3"/>
    </row>
    <row r="11" spans="1:25" ht="18.75" customHeight="1">
      <c r="A11" s="651"/>
      <c r="B11" s="652"/>
      <c r="C11" s="652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3"/>
    </row>
    <row r="12" spans="1:25" ht="18.75" customHeight="1">
      <c r="A12" s="651"/>
      <c r="B12" s="652"/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2"/>
      <c r="P12" s="652"/>
      <c r="Q12" s="652"/>
      <c r="R12" s="652"/>
      <c r="S12" s="652"/>
      <c r="T12" s="652"/>
      <c r="U12" s="652"/>
      <c r="V12" s="652"/>
      <c r="W12" s="652"/>
      <c r="X12" s="652"/>
      <c r="Y12" s="653"/>
    </row>
    <row r="13" spans="1:25" ht="18.75" customHeight="1">
      <c r="A13" s="651"/>
      <c r="B13" s="652"/>
      <c r="C13" s="652"/>
      <c r="D13" s="652"/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652"/>
      <c r="Y13" s="653"/>
    </row>
    <row r="14" spans="1:25" ht="18.75" customHeight="1">
      <c r="A14" s="651"/>
      <c r="B14" s="652"/>
      <c r="C14" s="652"/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2"/>
      <c r="Y14" s="653"/>
    </row>
    <row r="15" spans="1:25" ht="18.75" customHeight="1">
      <c r="A15" s="651"/>
      <c r="B15" s="652"/>
      <c r="C15" s="652"/>
      <c r="D15" s="652"/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2"/>
      <c r="Q15" s="652"/>
      <c r="R15" s="652"/>
      <c r="S15" s="652"/>
      <c r="T15" s="652"/>
      <c r="U15" s="652"/>
      <c r="V15" s="652"/>
      <c r="W15" s="652"/>
      <c r="X15" s="652"/>
      <c r="Y15" s="653"/>
    </row>
    <row r="16" spans="1:25" ht="18.75" customHeight="1">
      <c r="A16" s="651"/>
      <c r="B16" s="652"/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2"/>
      <c r="Y16" s="653"/>
    </row>
    <row r="17" spans="1:25" ht="18.75" customHeight="1">
      <c r="A17" s="651"/>
      <c r="B17" s="652"/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  <c r="Y17" s="653"/>
    </row>
    <row r="18" spans="1:25" ht="18.75" customHeight="1">
      <c r="A18" s="651"/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2"/>
      <c r="Y18" s="653"/>
    </row>
    <row r="19" spans="1:25" ht="18.75" customHeight="1">
      <c r="A19" s="651"/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3"/>
    </row>
    <row r="20" spans="1:25" ht="18.75" customHeight="1">
      <c r="A20" s="651"/>
      <c r="B20" s="652"/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2"/>
      <c r="X20" s="652"/>
      <c r="Y20" s="653"/>
    </row>
    <row r="21" spans="1:25" ht="18.75" customHeight="1">
      <c r="A21" s="651"/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3"/>
    </row>
    <row r="22" spans="1:25" ht="18.75" customHeight="1">
      <c r="A22" s="651"/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3"/>
    </row>
    <row r="23" spans="1:25" ht="18.75" customHeight="1">
      <c r="A23" s="651"/>
      <c r="B23" s="652"/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3"/>
    </row>
    <row r="24" spans="1:25" ht="18.75" customHeight="1">
      <c r="A24" s="651"/>
      <c r="B24" s="652"/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3"/>
    </row>
    <row r="25" spans="1:25" ht="18.75" customHeight="1">
      <c r="A25" s="651"/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3"/>
    </row>
    <row r="26" spans="1:25" ht="18.75" customHeight="1">
      <c r="A26" s="651"/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3"/>
    </row>
    <row r="27" spans="1:25" ht="18.75" customHeight="1">
      <c r="A27" s="651"/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3"/>
    </row>
    <row r="28" spans="1:25" ht="18.75" customHeight="1">
      <c r="A28" s="651"/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3"/>
    </row>
    <row r="29" spans="1:25" ht="18.75" customHeight="1" thickBot="1">
      <c r="A29" s="654"/>
      <c r="B29" s="655"/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  <c r="W29" s="655"/>
      <c r="X29" s="655"/>
      <c r="Y29" s="656"/>
    </row>
    <row r="30" spans="1:25" ht="18.75" customHeight="1">
      <c r="A30" s="666" t="s">
        <v>188</v>
      </c>
      <c r="B30" s="667"/>
      <c r="C30" s="667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8"/>
    </row>
    <row r="31" spans="1:25" ht="18.75" customHeight="1">
      <c r="A31" s="657" t="s">
        <v>158</v>
      </c>
      <c r="B31" s="658"/>
      <c r="C31" s="658"/>
      <c r="D31" s="658"/>
      <c r="E31" s="659"/>
      <c r="F31" s="658" t="s">
        <v>159</v>
      </c>
      <c r="G31" s="658"/>
      <c r="H31" s="658"/>
      <c r="I31" s="658"/>
      <c r="J31" s="659"/>
      <c r="K31" s="658" t="s">
        <v>160</v>
      </c>
      <c r="L31" s="658"/>
      <c r="M31" s="658"/>
      <c r="N31" s="658"/>
      <c r="O31" s="659"/>
      <c r="P31" s="658" t="s">
        <v>161</v>
      </c>
      <c r="Q31" s="658"/>
      <c r="R31" s="658"/>
      <c r="S31" s="658"/>
      <c r="T31" s="659"/>
      <c r="U31" s="658" t="s">
        <v>162</v>
      </c>
      <c r="V31" s="658"/>
      <c r="W31" s="658"/>
      <c r="X31" s="658"/>
      <c r="Y31" s="774"/>
    </row>
    <row r="32" spans="1:25" ht="18.75" customHeight="1">
      <c r="A32" s="766" t="s">
        <v>163</v>
      </c>
      <c r="B32" s="767"/>
      <c r="C32" s="767"/>
      <c r="D32" s="767"/>
      <c r="E32" s="767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89"/>
    </row>
    <row r="33" spans="1:25" ht="18.75" customHeight="1">
      <c r="A33" s="766" t="s">
        <v>164</v>
      </c>
      <c r="B33" s="767"/>
      <c r="C33" s="767"/>
      <c r="D33" s="767"/>
      <c r="E33" s="767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89"/>
    </row>
    <row r="34" spans="1:25" ht="18.75" customHeight="1">
      <c r="A34" s="766" t="s">
        <v>165</v>
      </c>
      <c r="B34" s="767"/>
      <c r="C34" s="767"/>
      <c r="D34" s="767"/>
      <c r="E34" s="767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89"/>
    </row>
    <row r="35" spans="1:25" ht="18.75" customHeight="1">
      <c r="A35" s="766" t="s">
        <v>166</v>
      </c>
      <c r="B35" s="767"/>
      <c r="C35" s="767"/>
      <c r="D35" s="767"/>
      <c r="E35" s="767"/>
      <c r="F35" s="765"/>
      <c r="G35" s="765"/>
      <c r="H35" s="765"/>
      <c r="I35" s="765"/>
      <c r="J35" s="765"/>
      <c r="K35" s="765"/>
      <c r="L35" s="765"/>
      <c r="M35" s="765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765"/>
      <c r="Y35" s="789"/>
    </row>
    <row r="36" spans="1:25" ht="18.75" customHeight="1" thickBot="1">
      <c r="A36" s="771" t="s">
        <v>187</v>
      </c>
      <c r="B36" s="772"/>
      <c r="C36" s="772"/>
      <c r="D36" s="772"/>
      <c r="E36" s="773"/>
      <c r="F36" s="770"/>
      <c r="G36" s="768"/>
      <c r="H36" s="768"/>
      <c r="I36" s="768"/>
      <c r="J36" s="769"/>
      <c r="K36" s="770"/>
      <c r="L36" s="768"/>
      <c r="M36" s="768"/>
      <c r="N36" s="768"/>
      <c r="O36" s="769"/>
      <c r="P36" s="768"/>
      <c r="Q36" s="768"/>
      <c r="R36" s="768"/>
      <c r="S36" s="768"/>
      <c r="T36" s="769"/>
      <c r="U36" s="770"/>
      <c r="V36" s="768"/>
      <c r="W36" s="768"/>
      <c r="X36" s="768"/>
      <c r="Y36" s="788"/>
    </row>
    <row r="37" spans="1:25" ht="18.75" customHeight="1">
      <c r="A37" s="666" t="s">
        <v>154</v>
      </c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8"/>
    </row>
    <row r="38" spans="1:25" ht="18.75" customHeight="1">
      <c r="A38" s="302" t="s">
        <v>181</v>
      </c>
      <c r="B38" s="658" t="s">
        <v>182</v>
      </c>
      <c r="C38" s="658"/>
      <c r="D38" s="790"/>
      <c r="E38" s="790"/>
      <c r="F38" s="658" t="s">
        <v>183</v>
      </c>
      <c r="G38" s="658"/>
      <c r="H38" s="776" t="s">
        <v>206</v>
      </c>
      <c r="I38" s="776"/>
      <c r="J38" s="776"/>
      <c r="K38" s="658" t="s">
        <v>184</v>
      </c>
      <c r="L38" s="658"/>
      <c r="M38" s="790"/>
      <c r="N38" s="790"/>
      <c r="O38" s="658" t="s">
        <v>185</v>
      </c>
      <c r="P38" s="658"/>
      <c r="Q38" s="776" t="s">
        <v>205</v>
      </c>
      <c r="R38" s="776"/>
      <c r="S38" s="776"/>
      <c r="T38" s="776"/>
      <c r="U38" s="776"/>
      <c r="V38" s="776"/>
      <c r="W38" s="776"/>
      <c r="X38" s="776"/>
      <c r="Y38" s="777"/>
    </row>
    <row r="39" spans="1:25" ht="18.75" customHeight="1">
      <c r="A39" s="762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763"/>
      <c r="U39" s="763"/>
      <c r="V39" s="763"/>
      <c r="W39" s="763"/>
      <c r="X39" s="763"/>
      <c r="Y39" s="764"/>
    </row>
    <row r="40" spans="1:25" ht="18.75" customHeight="1">
      <c r="A40" s="775" t="s">
        <v>167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7"/>
    </row>
    <row r="41" spans="1:25" ht="18.75" customHeight="1">
      <c r="A41" s="778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80"/>
    </row>
    <row r="42" spans="1:25" ht="18.75" customHeight="1">
      <c r="A42" s="775" t="s">
        <v>168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6"/>
      <c r="W42" s="776"/>
      <c r="X42" s="776"/>
      <c r="Y42" s="777"/>
    </row>
    <row r="43" spans="1:25" ht="18.75" customHeight="1" thickBot="1">
      <c r="A43" s="783"/>
      <c r="B43" s="784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4"/>
      <c r="R43" s="784"/>
      <c r="S43" s="784"/>
      <c r="T43" s="784"/>
      <c r="U43" s="784"/>
      <c r="V43" s="784"/>
      <c r="W43" s="784"/>
      <c r="X43" s="784"/>
      <c r="Y43" s="785"/>
    </row>
    <row r="44" spans="1:25" ht="18.75" customHeight="1">
      <c r="A44" s="782"/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N44" s="782"/>
      <c r="O44" s="782"/>
      <c r="P44" s="782"/>
      <c r="Q44" s="782"/>
      <c r="R44" s="782"/>
      <c r="S44" s="782"/>
      <c r="T44" s="782"/>
      <c r="U44" s="782"/>
      <c r="V44" s="782"/>
      <c r="W44" s="782"/>
      <c r="X44" s="782"/>
      <c r="Y44" s="782"/>
    </row>
    <row r="45" spans="1:25" ht="17.100000000000001" customHeight="1">
      <c r="A45" s="781"/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N45" s="781"/>
      <c r="O45" s="781"/>
      <c r="P45" s="781"/>
      <c r="Q45" s="781"/>
      <c r="R45" s="781"/>
      <c r="S45" s="781"/>
      <c r="T45" s="781"/>
      <c r="U45" s="781"/>
      <c r="V45" s="781"/>
      <c r="W45" s="781"/>
      <c r="X45" s="781"/>
      <c r="Y45" s="781"/>
    </row>
    <row r="46" spans="1:25" ht="17.100000000000001" customHeight="1">
      <c r="A46" s="781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1"/>
      <c r="N46" s="781"/>
      <c r="O46" s="781"/>
      <c r="P46" s="781"/>
      <c r="Q46" s="781"/>
      <c r="R46" s="781"/>
      <c r="S46" s="781"/>
      <c r="T46" s="781"/>
      <c r="U46" s="781"/>
      <c r="V46" s="781"/>
      <c r="W46" s="781"/>
      <c r="X46" s="781"/>
      <c r="Y46" s="781"/>
    </row>
    <row r="47" spans="1:25" ht="17.100000000000001" customHeight="1">
      <c r="A47" s="781"/>
      <c r="B47" s="781"/>
      <c r="C47" s="781"/>
      <c r="D47" s="781"/>
      <c r="E47" s="781"/>
      <c r="F47" s="781"/>
      <c r="G47" s="781"/>
      <c r="H47" s="781"/>
      <c r="I47" s="781"/>
      <c r="J47" s="781"/>
      <c r="K47" s="781"/>
      <c r="L47" s="781"/>
      <c r="M47" s="781"/>
      <c r="N47" s="781"/>
      <c r="O47" s="781"/>
      <c r="P47" s="781"/>
      <c r="Q47" s="781"/>
      <c r="R47" s="781"/>
      <c r="S47" s="781"/>
      <c r="T47" s="781"/>
      <c r="U47" s="781"/>
      <c r="V47" s="781"/>
      <c r="W47" s="781"/>
      <c r="X47" s="781"/>
      <c r="Y47" s="781"/>
    </row>
    <row r="48" spans="1:25" ht="17.100000000000001" customHeight="1">
      <c r="A48" s="786"/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1"/>
      <c r="P48" s="781"/>
      <c r="Q48" s="781"/>
      <c r="R48" s="781"/>
      <c r="S48" s="781"/>
      <c r="T48" s="781"/>
      <c r="U48" s="781"/>
      <c r="V48" s="781"/>
      <c r="W48" s="781"/>
      <c r="X48" s="781"/>
      <c r="Y48" s="781"/>
    </row>
    <row r="49" spans="1:25" ht="17.100000000000001" customHeight="1">
      <c r="A49" s="781"/>
      <c r="B49" s="781"/>
      <c r="C49" s="781"/>
      <c r="D49" s="781"/>
      <c r="E49" s="781"/>
      <c r="F49" s="781"/>
      <c r="G49" s="781"/>
      <c r="H49" s="781"/>
      <c r="I49" s="781"/>
      <c r="J49" s="781"/>
      <c r="K49" s="781"/>
      <c r="L49" s="781"/>
      <c r="M49" s="781"/>
      <c r="N49" s="781"/>
      <c r="O49" s="781"/>
      <c r="P49" s="781"/>
      <c r="Q49" s="781"/>
      <c r="R49" s="781"/>
      <c r="S49" s="781"/>
      <c r="T49" s="781"/>
      <c r="U49" s="781"/>
      <c r="V49" s="781"/>
      <c r="W49" s="781"/>
      <c r="X49" s="781"/>
      <c r="Y49" s="781"/>
    </row>
    <row r="50" spans="1:25" ht="17.100000000000001" customHeight="1">
      <c r="A50" s="781"/>
      <c r="B50" s="781"/>
      <c r="C50" s="781"/>
      <c r="D50" s="781"/>
      <c r="E50" s="781"/>
      <c r="F50" s="781"/>
      <c r="G50" s="781"/>
      <c r="H50" s="781"/>
      <c r="I50" s="781"/>
      <c r="J50" s="781"/>
      <c r="K50" s="781"/>
      <c r="L50" s="781"/>
      <c r="M50" s="781"/>
      <c r="N50" s="781"/>
      <c r="O50" s="781"/>
      <c r="P50" s="781"/>
      <c r="Q50" s="781"/>
      <c r="R50" s="781"/>
      <c r="S50" s="781"/>
      <c r="T50" s="781"/>
      <c r="U50" s="781"/>
      <c r="V50" s="781"/>
      <c r="W50" s="781"/>
      <c r="X50" s="781"/>
      <c r="Y50" s="781"/>
    </row>
    <row r="51" spans="1:25" ht="17.100000000000001" customHeight="1">
      <c r="A51" s="781"/>
      <c r="B51" s="781"/>
      <c r="C51" s="781"/>
      <c r="D51" s="781"/>
      <c r="E51" s="781"/>
      <c r="F51" s="781"/>
      <c r="G51" s="781"/>
      <c r="H51" s="781"/>
      <c r="I51" s="781"/>
      <c r="J51" s="781"/>
      <c r="K51" s="781"/>
      <c r="L51" s="781"/>
      <c r="M51" s="781"/>
      <c r="N51" s="781"/>
      <c r="O51" s="781"/>
      <c r="P51" s="781"/>
      <c r="Q51" s="781"/>
      <c r="R51" s="781"/>
      <c r="S51" s="781"/>
      <c r="T51" s="781"/>
      <c r="U51" s="781"/>
      <c r="V51" s="781"/>
      <c r="W51" s="781"/>
      <c r="X51" s="781"/>
      <c r="Y51" s="781"/>
    </row>
    <row r="52" spans="1:25" ht="17.100000000000001" customHeight="1">
      <c r="A52" s="781"/>
      <c r="B52" s="781"/>
      <c r="C52" s="781"/>
      <c r="D52" s="781"/>
      <c r="E52" s="781"/>
      <c r="F52" s="781"/>
      <c r="G52" s="781"/>
      <c r="H52" s="781"/>
      <c r="I52" s="781"/>
      <c r="J52" s="781"/>
      <c r="K52" s="781"/>
      <c r="L52" s="781"/>
      <c r="M52" s="781"/>
      <c r="N52" s="781"/>
      <c r="O52" s="781"/>
      <c r="P52" s="781"/>
      <c r="Q52" s="781"/>
      <c r="R52" s="781"/>
      <c r="S52" s="781"/>
      <c r="T52" s="781"/>
      <c r="U52" s="781"/>
      <c r="V52" s="781"/>
      <c r="W52" s="781"/>
      <c r="X52" s="781"/>
      <c r="Y52" s="781"/>
    </row>
    <row r="53" spans="1:25" ht="17.100000000000001" customHeight="1">
      <c r="A53" s="740"/>
      <c r="B53" s="740"/>
      <c r="C53" s="740"/>
      <c r="D53" s="740"/>
      <c r="E53" s="740"/>
      <c r="F53" s="740"/>
      <c r="G53" s="740"/>
      <c r="H53" s="740"/>
      <c r="I53" s="740"/>
      <c r="J53" s="740"/>
      <c r="K53" s="740"/>
      <c r="L53" s="740"/>
      <c r="M53" s="740"/>
      <c r="N53" s="740"/>
      <c r="O53" s="740"/>
      <c r="P53" s="740"/>
      <c r="Q53" s="740"/>
      <c r="R53" s="740"/>
      <c r="S53" s="740"/>
      <c r="T53" s="740"/>
      <c r="U53" s="740"/>
      <c r="V53" s="740"/>
      <c r="W53" s="740"/>
      <c r="X53" s="740"/>
      <c r="Y53" s="740"/>
    </row>
    <row r="54" spans="1:25" ht="17.100000000000001" customHeight="1">
      <c r="A54" s="781"/>
      <c r="B54" s="781"/>
      <c r="C54" s="781"/>
      <c r="D54" s="781"/>
      <c r="E54" s="781"/>
      <c r="F54" s="781"/>
      <c r="G54" s="781"/>
      <c r="H54" s="781"/>
      <c r="I54" s="781"/>
      <c r="J54" s="781"/>
      <c r="K54" s="781"/>
      <c r="L54" s="781"/>
      <c r="M54" s="781"/>
      <c r="N54" s="781"/>
      <c r="O54" s="781"/>
      <c r="P54" s="781"/>
      <c r="Q54" s="781"/>
      <c r="R54" s="781"/>
      <c r="S54" s="781"/>
      <c r="T54" s="781"/>
      <c r="U54" s="781"/>
      <c r="V54" s="781"/>
      <c r="W54" s="781"/>
      <c r="X54" s="781"/>
      <c r="Y54" s="781"/>
    </row>
    <row r="55" spans="1:25" ht="17.100000000000001" customHeight="1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  <c r="N55" s="781"/>
      <c r="O55" s="781"/>
      <c r="P55" s="781"/>
      <c r="Q55" s="781"/>
      <c r="R55" s="781"/>
      <c r="S55" s="781"/>
      <c r="T55" s="781"/>
      <c r="U55" s="781"/>
      <c r="V55" s="781"/>
      <c r="W55" s="781"/>
      <c r="X55" s="781"/>
      <c r="Y55" s="781"/>
    </row>
    <row r="56" spans="1:25" ht="17.100000000000001" customHeight="1">
      <c r="A56" s="781"/>
      <c r="B56" s="781"/>
      <c r="C56" s="781"/>
      <c r="D56" s="781"/>
      <c r="E56" s="781"/>
      <c r="F56" s="781"/>
      <c r="G56" s="781"/>
      <c r="H56" s="781"/>
      <c r="I56" s="781"/>
      <c r="J56" s="781"/>
      <c r="K56" s="781"/>
      <c r="L56" s="781"/>
      <c r="M56" s="781"/>
      <c r="N56" s="781"/>
      <c r="O56" s="781"/>
      <c r="P56" s="781"/>
      <c r="Q56" s="781"/>
      <c r="R56" s="781"/>
      <c r="S56" s="781"/>
      <c r="T56" s="781"/>
      <c r="U56" s="781"/>
      <c r="V56" s="781"/>
      <c r="W56" s="781"/>
      <c r="X56" s="781"/>
      <c r="Y56" s="781"/>
    </row>
    <row r="57" spans="1:25" ht="17.100000000000001" customHeight="1">
      <c r="A57" s="781"/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1"/>
      <c r="P57" s="781"/>
      <c r="Q57" s="781"/>
      <c r="R57" s="781"/>
      <c r="S57" s="781"/>
      <c r="T57" s="781"/>
      <c r="U57" s="781"/>
      <c r="V57" s="781"/>
      <c r="W57" s="781"/>
      <c r="X57" s="781"/>
      <c r="Y57" s="781"/>
    </row>
    <row r="58" spans="1:25" ht="17.100000000000001" customHeight="1">
      <c r="A58" s="781"/>
      <c r="B58" s="781"/>
      <c r="C58" s="781"/>
      <c r="D58" s="781"/>
      <c r="E58" s="781"/>
      <c r="F58" s="781"/>
      <c r="G58" s="781"/>
      <c r="H58" s="781"/>
      <c r="I58" s="781"/>
      <c r="J58" s="781"/>
      <c r="K58" s="781"/>
      <c r="L58" s="781"/>
      <c r="M58" s="781"/>
      <c r="N58" s="781"/>
      <c r="O58" s="781"/>
      <c r="P58" s="781"/>
      <c r="Q58" s="781"/>
      <c r="R58" s="781"/>
      <c r="S58" s="781"/>
      <c r="T58" s="781"/>
      <c r="U58" s="781"/>
      <c r="V58" s="781"/>
      <c r="W58" s="781"/>
      <c r="X58" s="781"/>
      <c r="Y58" s="781"/>
    </row>
    <row r="59" spans="1:25" ht="17.100000000000001" customHeight="1">
      <c r="A59" s="781"/>
      <c r="B59" s="781"/>
      <c r="C59" s="781"/>
      <c r="D59" s="781"/>
      <c r="E59" s="781"/>
      <c r="F59" s="781"/>
      <c r="G59" s="781"/>
      <c r="H59" s="781"/>
      <c r="I59" s="781"/>
      <c r="J59" s="781"/>
      <c r="K59" s="781"/>
      <c r="L59" s="781"/>
      <c r="M59" s="781"/>
      <c r="N59" s="781"/>
      <c r="O59" s="781"/>
      <c r="P59" s="781"/>
      <c r="Q59" s="781"/>
      <c r="R59" s="781"/>
      <c r="S59" s="781"/>
      <c r="T59" s="781"/>
      <c r="U59" s="781"/>
      <c r="V59" s="781"/>
      <c r="W59" s="781"/>
      <c r="X59" s="781"/>
      <c r="Y59" s="781"/>
    </row>
    <row r="60" spans="1:25" ht="17.100000000000001" customHeight="1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  <c r="N60" s="781"/>
      <c r="O60" s="781"/>
      <c r="P60" s="781"/>
      <c r="Q60" s="781"/>
      <c r="R60" s="781"/>
      <c r="S60" s="781"/>
      <c r="T60" s="781"/>
      <c r="U60" s="781"/>
      <c r="V60" s="781"/>
      <c r="W60" s="781"/>
      <c r="X60" s="781"/>
      <c r="Y60" s="781"/>
    </row>
    <row r="61" spans="1:25" ht="17.100000000000001" customHeight="1">
      <c r="A61" s="781"/>
      <c r="B61" s="781"/>
      <c r="C61" s="781"/>
      <c r="D61" s="781"/>
      <c r="E61" s="781"/>
      <c r="F61" s="781"/>
      <c r="G61" s="781"/>
      <c r="H61" s="781"/>
      <c r="I61" s="781"/>
      <c r="J61" s="781"/>
      <c r="K61" s="781"/>
      <c r="L61" s="781"/>
      <c r="M61" s="781"/>
      <c r="N61" s="781"/>
      <c r="O61" s="781"/>
      <c r="P61" s="781"/>
      <c r="Q61" s="781"/>
      <c r="R61" s="781"/>
      <c r="S61" s="781"/>
      <c r="T61" s="781"/>
      <c r="U61" s="781"/>
      <c r="V61" s="781"/>
      <c r="W61" s="781"/>
      <c r="X61" s="781"/>
      <c r="Y61" s="781"/>
    </row>
    <row r="62" spans="1:25" ht="17.100000000000001" customHeight="1">
      <c r="A62" s="781"/>
      <c r="B62" s="781"/>
      <c r="C62" s="781"/>
      <c r="D62" s="781"/>
      <c r="E62" s="781"/>
      <c r="F62" s="781"/>
      <c r="G62" s="781"/>
      <c r="H62" s="781"/>
      <c r="I62" s="781"/>
      <c r="J62" s="781"/>
      <c r="K62" s="781"/>
      <c r="L62" s="781"/>
      <c r="M62" s="781"/>
      <c r="N62" s="781"/>
      <c r="O62" s="781"/>
      <c r="P62" s="781"/>
      <c r="Q62" s="781"/>
      <c r="R62" s="781"/>
      <c r="S62" s="781"/>
      <c r="T62" s="781"/>
      <c r="U62" s="781"/>
      <c r="V62" s="781"/>
      <c r="W62" s="781"/>
      <c r="X62" s="781"/>
      <c r="Y62" s="781"/>
    </row>
    <row r="63" spans="1:25" ht="17.100000000000001" customHeight="1">
      <c r="A63" s="781"/>
      <c r="B63" s="781"/>
      <c r="C63" s="781"/>
      <c r="D63" s="781"/>
      <c r="E63" s="781"/>
      <c r="F63" s="781"/>
      <c r="G63" s="781"/>
      <c r="H63" s="781"/>
      <c r="I63" s="781"/>
      <c r="J63" s="781"/>
      <c r="K63" s="781"/>
      <c r="L63" s="781"/>
      <c r="M63" s="781"/>
      <c r="N63" s="781"/>
      <c r="O63" s="781"/>
      <c r="P63" s="781"/>
      <c r="Q63" s="781"/>
      <c r="R63" s="781"/>
      <c r="S63" s="781"/>
      <c r="T63" s="781"/>
      <c r="U63" s="781"/>
      <c r="V63" s="781"/>
      <c r="W63" s="781"/>
      <c r="X63" s="781"/>
      <c r="Y63" s="781"/>
    </row>
    <row r="64" spans="1:25" ht="17.100000000000001" customHeight="1">
      <c r="A64" s="781"/>
      <c r="B64" s="781"/>
      <c r="C64" s="781"/>
      <c r="D64" s="781"/>
      <c r="E64" s="781"/>
      <c r="F64" s="781"/>
      <c r="G64" s="781"/>
      <c r="H64" s="781"/>
      <c r="I64" s="781"/>
      <c r="J64" s="781"/>
      <c r="K64" s="781"/>
      <c r="L64" s="781"/>
      <c r="M64" s="781"/>
      <c r="N64" s="781"/>
      <c r="O64" s="781"/>
      <c r="P64" s="781"/>
      <c r="Q64" s="781"/>
      <c r="R64" s="781"/>
      <c r="S64" s="781"/>
      <c r="T64" s="781"/>
      <c r="U64" s="781"/>
      <c r="V64" s="781"/>
      <c r="W64" s="781"/>
      <c r="X64" s="781"/>
      <c r="Y64" s="781"/>
    </row>
    <row r="65" spans="1:25" ht="17.100000000000001" customHeight="1">
      <c r="A65" s="781"/>
      <c r="B65" s="781"/>
      <c r="C65" s="781"/>
      <c r="D65" s="781"/>
      <c r="E65" s="781"/>
      <c r="F65" s="781"/>
      <c r="G65" s="781"/>
      <c r="H65" s="781"/>
      <c r="I65" s="781"/>
      <c r="J65" s="781"/>
      <c r="K65" s="781"/>
      <c r="L65" s="781"/>
      <c r="M65" s="781"/>
      <c r="N65" s="781"/>
      <c r="O65" s="781"/>
      <c r="P65" s="781"/>
      <c r="Q65" s="781"/>
      <c r="R65" s="781"/>
      <c r="S65" s="781"/>
      <c r="T65" s="781"/>
      <c r="U65" s="781"/>
      <c r="V65" s="781"/>
      <c r="W65" s="781"/>
      <c r="X65" s="781"/>
      <c r="Y65" s="781"/>
    </row>
    <row r="66" spans="1:25" ht="17.100000000000001" customHeight="1">
      <c r="A66" s="781"/>
      <c r="B66" s="781"/>
      <c r="C66" s="781"/>
      <c r="D66" s="781"/>
      <c r="E66" s="781"/>
      <c r="F66" s="781"/>
      <c r="G66" s="781"/>
      <c r="H66" s="781"/>
      <c r="I66" s="781"/>
      <c r="J66" s="781"/>
      <c r="K66" s="781"/>
      <c r="L66" s="781"/>
      <c r="M66" s="781"/>
      <c r="N66" s="781"/>
      <c r="O66" s="781"/>
      <c r="P66" s="781"/>
      <c r="Q66" s="781"/>
      <c r="R66" s="781"/>
      <c r="S66" s="781"/>
      <c r="T66" s="781"/>
      <c r="U66" s="781"/>
      <c r="V66" s="781"/>
      <c r="W66" s="781"/>
      <c r="X66" s="781"/>
      <c r="Y66" s="781"/>
    </row>
    <row r="67" spans="1:25" ht="17.100000000000001" customHeight="1">
      <c r="A67" s="781"/>
      <c r="B67" s="781"/>
      <c r="C67" s="781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  <c r="P67" s="781"/>
      <c r="Q67" s="781"/>
      <c r="R67" s="781"/>
      <c r="S67" s="781"/>
      <c r="T67" s="781"/>
      <c r="U67" s="781"/>
      <c r="V67" s="781"/>
      <c r="W67" s="781"/>
      <c r="X67" s="781"/>
      <c r="Y67" s="781"/>
    </row>
    <row r="68" spans="1:25" ht="17.100000000000001" customHeight="1">
      <c r="A68" s="781"/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N68" s="781"/>
      <c r="O68" s="781"/>
      <c r="P68" s="781"/>
      <c r="Q68" s="781"/>
      <c r="R68" s="781"/>
      <c r="S68" s="781"/>
      <c r="T68" s="781"/>
      <c r="U68" s="781"/>
      <c r="V68" s="781"/>
      <c r="W68" s="781"/>
      <c r="X68" s="781"/>
      <c r="Y68" s="781"/>
    </row>
    <row r="69" spans="1:25" ht="17.100000000000001" customHeight="1">
      <c r="A69" s="781"/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N69" s="781"/>
      <c r="O69" s="781"/>
      <c r="P69" s="781"/>
      <c r="Q69" s="781"/>
      <c r="R69" s="781"/>
      <c r="S69" s="781"/>
      <c r="T69" s="781"/>
      <c r="U69" s="781"/>
      <c r="V69" s="781"/>
      <c r="W69" s="781"/>
      <c r="X69" s="781"/>
      <c r="Y69" s="781"/>
    </row>
    <row r="70" spans="1:25" ht="17.100000000000001" customHeight="1">
      <c r="A70" s="781"/>
      <c r="B70" s="781"/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781"/>
      <c r="P70" s="781"/>
      <c r="Q70" s="781"/>
      <c r="R70" s="781"/>
      <c r="S70" s="781"/>
      <c r="T70" s="781"/>
      <c r="U70" s="781"/>
      <c r="V70" s="781"/>
      <c r="W70" s="781"/>
      <c r="X70" s="781"/>
      <c r="Y70" s="781"/>
    </row>
    <row r="71" spans="1:25" ht="17.100000000000001" customHeight="1">
      <c r="A71" s="781"/>
      <c r="B71" s="781"/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781"/>
      <c r="P71" s="781"/>
      <c r="Q71" s="781"/>
      <c r="R71" s="781"/>
      <c r="S71" s="781"/>
      <c r="T71" s="781"/>
      <c r="U71" s="781"/>
      <c r="V71" s="781"/>
      <c r="W71" s="781"/>
      <c r="X71" s="781"/>
      <c r="Y71" s="781"/>
    </row>
    <row r="72" spans="1:25" ht="17.100000000000001" customHeight="1">
      <c r="A72" s="781"/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  <c r="N72" s="781"/>
      <c r="O72" s="781"/>
      <c r="P72" s="781"/>
      <c r="Q72" s="781"/>
      <c r="R72" s="781"/>
      <c r="S72" s="781"/>
      <c r="T72" s="781"/>
      <c r="U72" s="781"/>
      <c r="V72" s="781"/>
      <c r="W72" s="781"/>
      <c r="X72" s="781"/>
      <c r="Y72" s="781"/>
    </row>
    <row r="73" spans="1:25" ht="17.100000000000001" customHeight="1">
      <c r="A73" s="781"/>
      <c r="B73" s="781"/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781"/>
      <c r="O73" s="781"/>
      <c r="P73" s="781"/>
      <c r="Q73" s="781"/>
      <c r="R73" s="781"/>
      <c r="S73" s="781"/>
      <c r="T73" s="781"/>
      <c r="U73" s="781"/>
      <c r="V73" s="781"/>
      <c r="W73" s="781"/>
      <c r="X73" s="781"/>
      <c r="Y73" s="781"/>
    </row>
    <row r="74" spans="1:25" ht="17.100000000000001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</row>
    <row r="75" spans="1:25" ht="17.100000000000001" customHeight="1">
      <c r="S75" s="787"/>
      <c r="T75" s="787"/>
      <c r="U75" s="787"/>
      <c r="V75" s="787"/>
      <c r="W75" s="787"/>
      <c r="X75" s="787"/>
      <c r="Y75" s="787"/>
    </row>
    <row r="76" spans="1:25" ht="17.100000000000001" customHeight="1"/>
    <row r="77" spans="1:25" ht="17.100000000000001" customHeight="1"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</row>
    <row r="78" spans="1:25" ht="17.100000000000001" customHeight="1"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</row>
    <row r="79" spans="1:25" ht="17.100000000000001" customHeight="1"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</row>
    <row r="80" spans="1:25" ht="17.100000000000001" customHeight="1"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</row>
    <row r="81" spans="1:25" ht="17.100000000000001" customHeight="1"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3"/>
      <c r="T81" s="304"/>
      <c r="U81" s="304"/>
      <c r="V81" s="304"/>
      <c r="W81" s="304"/>
      <c r="X81" s="304"/>
      <c r="Y81" s="304"/>
    </row>
    <row r="82" spans="1:25" ht="17.100000000000001" customHeight="1"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3"/>
      <c r="T82" s="304"/>
      <c r="U82" s="304"/>
      <c r="V82" s="304"/>
      <c r="W82" s="304"/>
      <c r="X82" s="304"/>
      <c r="Y82" s="304"/>
    </row>
    <row r="83" spans="1:25" ht="17.100000000000001" customHeight="1"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3"/>
      <c r="T83" s="304"/>
      <c r="U83" s="304"/>
      <c r="V83" s="304"/>
      <c r="W83" s="304"/>
      <c r="X83" s="304"/>
      <c r="Y83" s="304"/>
    </row>
    <row r="84" spans="1:25" ht="17.100000000000001" customHeight="1"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</row>
    <row r="85" spans="1:25" ht="17.100000000000001" customHeight="1"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</row>
    <row r="86" spans="1:25" ht="17.100000000000001" customHeight="1"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</row>
    <row r="87" spans="1:25" ht="17.100000000000001" customHeight="1"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</row>
    <row r="88" spans="1:25" ht="17.100000000000001" customHeight="1"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</row>
    <row r="89" spans="1:25" ht="17.100000000000001" customHeight="1"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</row>
    <row r="90" spans="1:25" ht="17.100000000000001" customHeight="1"/>
    <row r="91" spans="1:25" ht="17.100000000000001" customHeight="1"/>
    <row r="92" spans="1:25" ht="17.100000000000001" customHeight="1"/>
    <row r="93" spans="1:25" ht="17.100000000000001" customHeight="1">
      <c r="A93" s="304"/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</row>
    <row r="94" spans="1:25" ht="17.100000000000001" customHeight="1">
      <c r="A94" s="304"/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</row>
    <row r="95" spans="1:25" ht="17.100000000000001" customHeight="1">
      <c r="A95" s="304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</row>
    <row r="96" spans="1:25" ht="17.100000000000001" customHeight="1">
      <c r="A96" s="304"/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</row>
    <row r="97" spans="1:25" ht="17.100000000000001" customHeight="1">
      <c r="A97" s="304"/>
      <c r="B97" s="304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</row>
    <row r="98" spans="1:25" ht="17.100000000000001" customHeight="1">
      <c r="A98" s="304"/>
      <c r="B98" s="304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</row>
    <row r="99" spans="1:25" ht="17.100000000000001" customHeight="1">
      <c r="A99" s="304"/>
      <c r="B99" s="304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</row>
    <row r="100" spans="1:25" ht="17.100000000000001" customHeight="1">
      <c r="A100" s="304"/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</row>
    <row r="101" spans="1:25" ht="17.100000000000001" customHeight="1">
      <c r="A101" s="304"/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</row>
    <row r="102" spans="1:25" ht="17.100000000000001" customHeight="1">
      <c r="A102" s="304"/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</row>
    <row r="103" spans="1:25" ht="17.100000000000001" customHeight="1">
      <c r="A103" s="304"/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</row>
    <row r="104" spans="1:25" ht="17.100000000000001" customHeight="1">
      <c r="A104" s="304"/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</row>
    <row r="105" spans="1:25" ht="17.100000000000001" customHeight="1"/>
    <row r="106" spans="1:25" ht="17.100000000000001" customHeight="1"/>
    <row r="107" spans="1:25" ht="17.100000000000001" customHeight="1">
      <c r="L107" s="305"/>
      <c r="M107" s="305"/>
      <c r="N107" s="305"/>
    </row>
    <row r="108" spans="1:25" ht="17.100000000000001" customHeight="1">
      <c r="L108" s="305"/>
      <c r="M108" s="305"/>
      <c r="N108" s="305"/>
    </row>
    <row r="109" spans="1:25" ht="17.100000000000001" customHeight="1"/>
    <row r="110" spans="1:25" ht="17.100000000000001" customHeight="1"/>
    <row r="111" spans="1:25" ht="17.100000000000001" customHeight="1">
      <c r="A111" s="304"/>
      <c r="B111" s="304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  <c r="W111" s="304"/>
      <c r="X111" s="304"/>
      <c r="Y111" s="304"/>
    </row>
    <row r="112" spans="1:25" ht="17.100000000000001" customHeight="1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4"/>
      <c r="X112" s="304"/>
      <c r="Y112" s="304"/>
    </row>
    <row r="113" spans="1:25" ht="17.100000000000001" customHeight="1">
      <c r="A113" s="304"/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4"/>
      <c r="X113" s="304"/>
      <c r="Y113" s="304"/>
    </row>
    <row r="114" spans="1:25" ht="17.100000000000001" customHeight="1">
      <c r="A114" s="304"/>
      <c r="B114" s="304"/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304"/>
    </row>
    <row r="115" spans="1:25" ht="17.100000000000001" customHeight="1"/>
    <row r="116" spans="1:25" ht="17.100000000000001" customHeight="1"/>
    <row r="117" spans="1:25" ht="17.100000000000001" customHeight="1">
      <c r="A117" s="304"/>
      <c r="B117" s="304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4"/>
      <c r="X117" s="304"/>
      <c r="Y117" s="304"/>
    </row>
    <row r="118" spans="1:25" ht="17.100000000000001" customHeight="1">
      <c r="A118" s="304"/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</row>
    <row r="119" spans="1:25" ht="17.100000000000001" customHeight="1">
      <c r="A119" s="304"/>
      <c r="B119" s="304"/>
      <c r="C119" s="304"/>
      <c r="D119" s="304"/>
      <c r="E119" s="304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</row>
    <row r="120" spans="1:25" ht="17.100000000000001" customHeight="1">
      <c r="A120" s="304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</row>
    <row r="121" spans="1:25" ht="17.100000000000001" customHeight="1">
      <c r="A121" s="304"/>
      <c r="B121" s="304"/>
      <c r="C121" s="304"/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</row>
    <row r="122" spans="1:25" ht="17.100000000000001" customHeight="1">
      <c r="A122" s="304"/>
      <c r="B122" s="304"/>
      <c r="C122" s="304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</row>
    <row r="123" spans="1:25" ht="17.100000000000001" customHeight="1">
      <c r="A123" s="304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</row>
    <row r="124" spans="1:25" ht="17.100000000000001" customHeight="1">
      <c r="A124" s="304"/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4"/>
    </row>
    <row r="125" spans="1:25" ht="17.100000000000001" customHeight="1">
      <c r="A125" s="304"/>
      <c r="B125" s="304"/>
      <c r="C125" s="304"/>
      <c r="D125" s="304"/>
      <c r="E125" s="304"/>
      <c r="F125" s="304"/>
      <c r="G125" s="304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W125" s="304"/>
      <c r="X125" s="304"/>
      <c r="Y125" s="304"/>
    </row>
    <row r="126" spans="1:25" ht="17.100000000000001" customHeight="1">
      <c r="A126" s="304"/>
      <c r="B126" s="304"/>
      <c r="C126" s="304"/>
      <c r="D126" s="304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</row>
    <row r="127" spans="1:25" ht="17.100000000000001" customHeight="1">
      <c r="A127" s="304"/>
      <c r="B127" s="304"/>
      <c r="C127" s="304"/>
      <c r="D127" s="304"/>
      <c r="E127" s="304"/>
      <c r="F127" s="304"/>
      <c r="G127" s="304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4"/>
      <c r="X127" s="304"/>
      <c r="Y127" s="304"/>
    </row>
    <row r="128" spans="1:25" ht="17.100000000000001" customHeight="1"/>
    <row r="129" spans="1:25" ht="17.100000000000001" customHeight="1">
      <c r="U129" s="304"/>
      <c r="V129" s="304"/>
      <c r="W129" s="304"/>
      <c r="X129" s="304"/>
      <c r="Y129" s="304"/>
    </row>
    <row r="130" spans="1:25" ht="17.100000000000001" customHeight="1">
      <c r="U130" s="304"/>
      <c r="V130" s="304"/>
      <c r="W130" s="304"/>
      <c r="X130" s="304"/>
      <c r="Y130" s="304"/>
    </row>
    <row r="131" spans="1:25" ht="17.100000000000001" customHeight="1">
      <c r="U131" s="304"/>
      <c r="V131" s="304"/>
      <c r="W131" s="304"/>
      <c r="X131" s="304"/>
      <c r="Y131" s="304"/>
    </row>
    <row r="132" spans="1:25" ht="17.100000000000001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</row>
    <row r="133" spans="1:25" ht="17.100000000000001" customHeight="1"/>
    <row r="134" spans="1:25" ht="17.100000000000001" customHeight="1"/>
    <row r="135" spans="1:25" ht="17.25" customHeight="1"/>
    <row r="136" spans="1:25" ht="17.25" customHeight="1"/>
    <row r="137" spans="1:25" ht="17.25" customHeight="1"/>
    <row r="138" spans="1:25" ht="17.25" customHeight="1"/>
    <row r="139" spans="1:25" ht="17.25" customHeight="1"/>
    <row r="140" spans="1:25" ht="17.25" customHeight="1"/>
    <row r="141" spans="1:25" ht="17.25" customHeight="1"/>
    <row r="142" spans="1:25" ht="17.25" customHeight="1"/>
    <row r="143" spans="1:25" ht="17.25" customHeight="1"/>
    <row r="144" spans="1:25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5" customHeight="1"/>
    <row r="158" ht="0.75" customHeight="1"/>
    <row r="162" spans="1:15" hidden="1"/>
    <row r="163" spans="1:15" hidden="1"/>
    <row r="164" spans="1:15" hidden="1"/>
    <row r="165" spans="1:15" hidden="1">
      <c r="A165" s="276" t="s">
        <v>46</v>
      </c>
      <c r="B165" s="277" t="s">
        <v>81</v>
      </c>
      <c r="C165" s="278"/>
      <c r="L165" s="273" t="s">
        <v>101</v>
      </c>
      <c r="O165" s="273" t="s">
        <v>38</v>
      </c>
    </row>
    <row r="166" spans="1:15" hidden="1">
      <c r="A166" s="279" t="s">
        <v>84</v>
      </c>
      <c r="B166" s="280" t="s">
        <v>85</v>
      </c>
      <c r="C166" s="281"/>
      <c r="L166" s="282">
        <v>5</v>
      </c>
      <c r="O166" s="273" t="s">
        <v>144</v>
      </c>
    </row>
    <row r="167" spans="1:15" hidden="1">
      <c r="L167" s="282">
        <v>6</v>
      </c>
      <c r="M167" s="282"/>
      <c r="N167" s="282"/>
      <c r="O167" s="273" t="s">
        <v>97</v>
      </c>
    </row>
    <row r="168" spans="1:15" hidden="1">
      <c r="A168" s="283" t="s">
        <v>79</v>
      </c>
      <c r="B168" s="284" t="s">
        <v>42</v>
      </c>
      <c r="L168" s="282">
        <v>9</v>
      </c>
      <c r="M168" s="282"/>
      <c r="N168" s="282"/>
      <c r="O168" s="273" t="s">
        <v>104</v>
      </c>
    </row>
    <row r="169" spans="1:15" hidden="1">
      <c r="L169" s="282">
        <v>10</v>
      </c>
      <c r="M169" s="282"/>
      <c r="N169" s="282"/>
      <c r="O169" s="273" t="s">
        <v>105</v>
      </c>
    </row>
    <row r="170" spans="1:15" hidden="1">
      <c r="L170" s="282">
        <v>13</v>
      </c>
      <c r="M170" s="282"/>
      <c r="N170" s="282"/>
      <c r="O170" s="273" t="s">
        <v>106</v>
      </c>
    </row>
    <row r="171" spans="1:15" hidden="1">
      <c r="L171" s="282">
        <v>16</v>
      </c>
      <c r="M171" s="282"/>
      <c r="N171" s="282"/>
      <c r="O171" s="273" t="s">
        <v>119</v>
      </c>
    </row>
    <row r="172" spans="1:15" hidden="1">
      <c r="L172" s="282">
        <v>55</v>
      </c>
      <c r="M172" s="282"/>
      <c r="N172" s="282"/>
      <c r="O172" s="273" t="s">
        <v>120</v>
      </c>
    </row>
    <row r="173" spans="1:15" hidden="1">
      <c r="A173" s="285"/>
      <c r="B173" s="286">
        <v>0.25</v>
      </c>
      <c r="C173" s="287"/>
      <c r="L173" s="282">
        <v>56</v>
      </c>
      <c r="M173" s="282"/>
      <c r="N173" s="282"/>
      <c r="O173" s="273" t="s">
        <v>121</v>
      </c>
    </row>
    <row r="174" spans="1:15" hidden="1">
      <c r="A174" s="285"/>
      <c r="B174" s="286">
        <v>0.65</v>
      </c>
      <c r="C174" s="287"/>
    </row>
    <row r="175" spans="1:15" hidden="1">
      <c r="L175" s="288" t="s">
        <v>58</v>
      </c>
    </row>
    <row r="176" spans="1:15" hidden="1">
      <c r="A176" s="276"/>
      <c r="B176" s="289">
        <v>1</v>
      </c>
      <c r="C176" s="282"/>
      <c r="L176" s="288">
        <f>(Q107+R107)*T107</f>
        <v>0</v>
      </c>
    </row>
    <row r="177" spans="2:12" hidden="1">
      <c r="B177" s="290">
        <v>2</v>
      </c>
      <c r="C177" s="282"/>
      <c r="L177" s="288">
        <f>(Q108+R108)*T108</f>
        <v>0</v>
      </c>
    </row>
    <row r="178" spans="2:12" hidden="1">
      <c r="B178" s="290">
        <v>3</v>
      </c>
      <c r="C178" s="282"/>
      <c r="L178" s="288">
        <f>(Q110+R110)*T110</f>
        <v>0</v>
      </c>
    </row>
    <row r="179" spans="2:12" hidden="1">
      <c r="B179" s="290">
        <v>4</v>
      </c>
      <c r="C179" s="282"/>
      <c r="L179" s="288">
        <f>(Q111+R111)*T111</f>
        <v>0</v>
      </c>
    </row>
    <row r="180" spans="2:12" hidden="1">
      <c r="B180" s="290">
        <v>5</v>
      </c>
      <c r="C180" s="282"/>
      <c r="L180" s="288">
        <f>(Q114+R114)*T114</f>
        <v>0</v>
      </c>
    </row>
    <row r="181" spans="2:12" hidden="1">
      <c r="B181" s="290">
        <v>6</v>
      </c>
      <c r="C181" s="282"/>
    </row>
    <row r="182" spans="2:12" hidden="1">
      <c r="B182" s="290">
        <v>9</v>
      </c>
      <c r="C182" s="282"/>
    </row>
    <row r="183" spans="2:12" hidden="1">
      <c r="B183" s="290">
        <v>10</v>
      </c>
      <c r="C183" s="282"/>
    </row>
    <row r="184" spans="2:12" hidden="1">
      <c r="B184" s="290">
        <v>11</v>
      </c>
      <c r="C184" s="282"/>
    </row>
    <row r="185" spans="2:12" hidden="1">
      <c r="B185" s="290">
        <v>12</v>
      </c>
      <c r="C185" s="282"/>
    </row>
    <row r="186" spans="2:12" hidden="1">
      <c r="B186" s="290">
        <v>13</v>
      </c>
      <c r="C186" s="282"/>
    </row>
    <row r="187" spans="2:12" hidden="1">
      <c r="B187" s="290">
        <v>14</v>
      </c>
      <c r="C187" s="282"/>
    </row>
    <row r="188" spans="2:12" hidden="1">
      <c r="B188" s="290">
        <v>15</v>
      </c>
      <c r="C188" s="282"/>
    </row>
    <row r="189" spans="2:12" hidden="1">
      <c r="B189" s="290">
        <v>16</v>
      </c>
      <c r="C189" s="282"/>
    </row>
    <row r="190" spans="2:12" hidden="1">
      <c r="B190" s="290">
        <v>17</v>
      </c>
      <c r="C190" s="282"/>
    </row>
    <row r="191" spans="2:12" hidden="1">
      <c r="B191" s="290">
        <v>18</v>
      </c>
      <c r="C191" s="282"/>
    </row>
    <row r="192" spans="2:12" hidden="1">
      <c r="B192" s="290">
        <v>19</v>
      </c>
      <c r="C192" s="282"/>
    </row>
    <row r="193" spans="1:3" hidden="1">
      <c r="A193" s="279"/>
      <c r="B193" s="291">
        <v>20</v>
      </c>
      <c r="C193" s="282"/>
    </row>
    <row r="194" spans="1:3" hidden="1"/>
    <row r="195" spans="1:3" hidden="1">
      <c r="A195" s="276"/>
      <c r="B195" s="292">
        <v>0</v>
      </c>
      <c r="C195" s="287"/>
    </row>
    <row r="196" spans="1:3" hidden="1">
      <c r="B196" s="293">
        <v>0.03</v>
      </c>
      <c r="C196" s="287"/>
    </row>
    <row r="197" spans="1:3" hidden="1">
      <c r="B197" s="293">
        <v>0.05</v>
      </c>
      <c r="C197" s="287"/>
    </row>
    <row r="198" spans="1:3" hidden="1">
      <c r="B198" s="293">
        <v>7.0000000000000007E-2</v>
      </c>
      <c r="C198" s="287"/>
    </row>
    <row r="199" spans="1:3" hidden="1">
      <c r="B199" s="293">
        <v>0.08</v>
      </c>
      <c r="C199" s="287"/>
    </row>
    <row r="200" spans="1:3" hidden="1">
      <c r="B200" s="293">
        <v>0.1</v>
      </c>
      <c r="C200" s="287"/>
    </row>
    <row r="201" spans="1:3" hidden="1">
      <c r="B201" s="293">
        <v>0.15</v>
      </c>
      <c r="C201" s="287"/>
    </row>
    <row r="202" spans="1:3" hidden="1">
      <c r="A202" s="279"/>
      <c r="B202" s="294">
        <v>0.2</v>
      </c>
      <c r="C202" s="287"/>
    </row>
    <row r="203" spans="1:3" hidden="1"/>
    <row r="204" spans="1:3" hidden="1">
      <c r="A204" s="276"/>
      <c r="B204" s="295">
        <v>0</v>
      </c>
    </row>
    <row r="205" spans="1:3" hidden="1">
      <c r="B205" s="296">
        <v>1</v>
      </c>
    </row>
    <row r="206" spans="1:3" hidden="1">
      <c r="B206" s="296">
        <v>2</v>
      </c>
    </row>
    <row r="207" spans="1:3" hidden="1">
      <c r="B207" s="296">
        <v>3</v>
      </c>
    </row>
    <row r="208" spans="1:3" hidden="1">
      <c r="B208" s="296">
        <v>4</v>
      </c>
    </row>
    <row r="209" spans="1:2" hidden="1">
      <c r="B209" s="296">
        <v>5</v>
      </c>
    </row>
    <row r="210" spans="1:2" hidden="1">
      <c r="B210" s="296">
        <v>6</v>
      </c>
    </row>
    <row r="211" spans="1:2" hidden="1">
      <c r="B211" s="296">
        <v>7</v>
      </c>
    </row>
    <row r="212" spans="1:2" hidden="1">
      <c r="B212" s="296">
        <v>8</v>
      </c>
    </row>
    <row r="213" spans="1:2" hidden="1">
      <c r="B213" s="296">
        <v>9</v>
      </c>
    </row>
    <row r="214" spans="1:2" hidden="1">
      <c r="B214" s="296">
        <v>10</v>
      </c>
    </row>
    <row r="215" spans="1:2" hidden="1">
      <c r="B215" s="296">
        <v>11</v>
      </c>
    </row>
    <row r="216" spans="1:2" hidden="1">
      <c r="B216" s="296">
        <v>12</v>
      </c>
    </row>
    <row r="217" spans="1:2" hidden="1">
      <c r="B217" s="296">
        <v>13</v>
      </c>
    </row>
    <row r="218" spans="1:2" hidden="1">
      <c r="B218" s="296">
        <v>14</v>
      </c>
    </row>
    <row r="219" spans="1:2" hidden="1">
      <c r="B219" s="296">
        <v>15</v>
      </c>
    </row>
    <row r="220" spans="1:2" hidden="1">
      <c r="A220" s="279"/>
      <c r="B220" s="297">
        <v>16</v>
      </c>
    </row>
    <row r="221" spans="1:2" hidden="1"/>
    <row r="222" spans="1:2" hidden="1"/>
    <row r="223" spans="1:2" hidden="1">
      <c r="A223" s="298" t="s">
        <v>20</v>
      </c>
    </row>
    <row r="224" spans="1:2" hidden="1">
      <c r="A224" s="299">
        <v>0.66666666666666663</v>
      </c>
    </row>
    <row r="225" spans="1:1" hidden="1">
      <c r="A225" s="300" t="s">
        <v>21</v>
      </c>
    </row>
    <row r="226" spans="1:1" hidden="1">
      <c r="A226" s="300" t="s">
        <v>22</v>
      </c>
    </row>
    <row r="227" spans="1:1" hidden="1">
      <c r="A227" s="300" t="s">
        <v>23</v>
      </c>
    </row>
    <row r="228" spans="1:1" hidden="1">
      <c r="A228" s="300" t="s">
        <v>24</v>
      </c>
    </row>
    <row r="229" spans="1:1" hidden="1">
      <c r="A229" s="300" t="s">
        <v>25</v>
      </c>
    </row>
    <row r="230" spans="1:1" hidden="1">
      <c r="A230" s="301"/>
    </row>
    <row r="231" spans="1:1" hidden="1"/>
    <row r="232" spans="1:1" hidden="1">
      <c r="A232" s="273" t="s">
        <v>124</v>
      </c>
    </row>
    <row r="233" spans="1:1" hidden="1">
      <c r="A233" s="281">
        <f>SUM(L106,L117,M125,M127,L137,L146)</f>
        <v>0</v>
      </c>
    </row>
    <row r="234" spans="1:1" hidden="1"/>
  </sheetData>
  <mergeCells count="78">
    <mergeCell ref="Q38:Y38"/>
    <mergeCell ref="H38:J38"/>
    <mergeCell ref="O38:P38"/>
    <mergeCell ref="B38:C38"/>
    <mergeCell ref="D38:E38"/>
    <mergeCell ref="F38:G38"/>
    <mergeCell ref="K38:L38"/>
    <mergeCell ref="M38:N38"/>
    <mergeCell ref="K36:O36"/>
    <mergeCell ref="F34:J34"/>
    <mergeCell ref="U36:Y36"/>
    <mergeCell ref="P31:T31"/>
    <mergeCell ref="P32:T32"/>
    <mergeCell ref="P33:T33"/>
    <mergeCell ref="P34:T34"/>
    <mergeCell ref="P35:T35"/>
    <mergeCell ref="U35:Y35"/>
    <mergeCell ref="K35:O35"/>
    <mergeCell ref="U32:Y32"/>
    <mergeCell ref="U33:Y33"/>
    <mergeCell ref="U34:Y34"/>
    <mergeCell ref="A64:Y64"/>
    <mergeCell ref="A53:Y53"/>
    <mergeCell ref="A54:Y54"/>
    <mergeCell ref="A55:Y55"/>
    <mergeCell ref="A56:Y56"/>
    <mergeCell ref="A58:Y58"/>
    <mergeCell ref="A59:Y59"/>
    <mergeCell ref="A60:Y60"/>
    <mergeCell ref="A61:Y61"/>
    <mergeCell ref="A62:Y62"/>
    <mergeCell ref="A63:Y63"/>
    <mergeCell ref="A57:Y57"/>
    <mergeCell ref="A71:Y71"/>
    <mergeCell ref="A72:Y72"/>
    <mergeCell ref="A73:Y73"/>
    <mergeCell ref="S75:Y75"/>
    <mergeCell ref="A65:Y65"/>
    <mergeCell ref="A66:Y66"/>
    <mergeCell ref="A67:Y67"/>
    <mergeCell ref="A68:Y68"/>
    <mergeCell ref="A69:Y69"/>
    <mergeCell ref="A70:Y70"/>
    <mergeCell ref="A31:E31"/>
    <mergeCell ref="A32:E32"/>
    <mergeCell ref="A33:E33"/>
    <mergeCell ref="A34:E34"/>
    <mergeCell ref="K33:O33"/>
    <mergeCell ref="K34:O34"/>
    <mergeCell ref="A40:Y40"/>
    <mergeCell ref="A41:Y41"/>
    <mergeCell ref="A42:Y42"/>
    <mergeCell ref="A52:Y52"/>
    <mergeCell ref="A44:Y44"/>
    <mergeCell ref="A45:Y45"/>
    <mergeCell ref="A46:Y46"/>
    <mergeCell ref="A43:Y43"/>
    <mergeCell ref="A47:Y47"/>
    <mergeCell ref="A48:Y48"/>
    <mergeCell ref="A49:Y49"/>
    <mergeCell ref="A50:Y50"/>
    <mergeCell ref="A51:Y51"/>
    <mergeCell ref="A1:Y1"/>
    <mergeCell ref="A39:Y39"/>
    <mergeCell ref="A30:Y30"/>
    <mergeCell ref="F35:J35"/>
    <mergeCell ref="A37:Y37"/>
    <mergeCell ref="A35:E35"/>
    <mergeCell ref="F31:J31"/>
    <mergeCell ref="F32:J32"/>
    <mergeCell ref="F33:J33"/>
    <mergeCell ref="P36:T36"/>
    <mergeCell ref="F36:J36"/>
    <mergeCell ref="K31:O31"/>
    <mergeCell ref="K32:O32"/>
    <mergeCell ref="A36:E36"/>
    <mergeCell ref="A2:Y29"/>
    <mergeCell ref="U31:Y31"/>
  </mergeCells>
  <phoneticPr fontId="1"/>
  <dataValidations count="2">
    <dataValidation imeMode="hiragana" allowBlank="1" showInputMessage="1" showErrorMessage="1" sqref="F32:Y36 A2:Y29 A41:Y41 A43:Y43" xr:uid="{A444A346-6244-4E45-A196-E6479F085CBC}"/>
    <dataValidation imeMode="halfAlpha" allowBlank="1" showInputMessage="1" showErrorMessage="1" sqref="M38:N38 D38:E38" xr:uid="{CC02948F-F0E0-41BF-85F8-F1D082A9EF35}"/>
  </dataValidations>
  <printOptions horizontalCentered="1" verticalCentered="1"/>
  <pageMargins left="0" right="0" top="0" bottom="0" header="0" footer="0"/>
  <pageSetup paperSize="9" orientation="portrait" verticalDpi="200" r:id="rId1"/>
  <headerFooter alignWithMargins="0">
    <oddFooter>&amp;C&amp;"ＭＳ 明朝,標準"&amp;9&amp;K000000-在2-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4"/>
  </sheetPr>
  <dimension ref="A1:Y144"/>
  <sheetViews>
    <sheetView showGridLines="0" zoomScaleNormal="100" workbookViewId="0">
      <selection activeCell="AC9" sqref="AC9"/>
    </sheetView>
  </sheetViews>
  <sheetFormatPr defaultColWidth="13" defaultRowHeight="11.65"/>
  <cols>
    <col min="1" max="1" width="11.46484375" style="273" customWidth="1"/>
    <col min="2" max="2" width="5.3984375" style="273" customWidth="1"/>
    <col min="3" max="3" width="1" style="273" customWidth="1"/>
    <col min="4" max="13" width="2.59765625" style="273" customWidth="1"/>
    <col min="14" max="14" width="6.59765625" style="273" customWidth="1"/>
    <col min="15" max="16" width="3.3984375" style="273" customWidth="1"/>
    <col min="17" max="18" width="3.59765625" style="273" customWidth="1"/>
    <col min="19" max="19" width="3.1328125" style="273" customWidth="1"/>
    <col min="20" max="20" width="4.46484375" style="273" customWidth="1"/>
    <col min="21" max="21" width="3.1328125" style="273" customWidth="1"/>
    <col min="22" max="22" width="4.46484375" style="273" customWidth="1"/>
    <col min="23" max="23" width="3.1328125" style="273" customWidth="1"/>
    <col min="24" max="24" width="4.46484375" style="273" customWidth="1"/>
    <col min="25" max="25" width="3.46484375" style="273" customWidth="1"/>
    <col min="26" max="26" width="5.86328125" style="273" customWidth="1"/>
    <col min="27" max="27" width="4.1328125" style="273" bestFit="1" customWidth="1"/>
    <col min="28" max="16384" width="13" style="273"/>
  </cols>
  <sheetData>
    <row r="1" spans="1:25" ht="22.5" customHeight="1">
      <c r="A1" s="832" t="s">
        <v>204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</row>
    <row r="2" spans="1:25" ht="24" customHeight="1">
      <c r="A2" s="833" t="s">
        <v>202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</row>
    <row r="3" spans="1:25" ht="27.4" customHeight="1">
      <c r="A3" s="834" t="s">
        <v>196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</row>
    <row r="4" spans="1:25" ht="18.75" customHeight="1">
      <c r="A4" s="754"/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</row>
    <row r="5" spans="1:25" ht="18.75" customHeight="1">
      <c r="A5" s="754"/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</row>
    <row r="6" spans="1:25" ht="18" customHeight="1">
      <c r="A6" s="706" t="s">
        <v>146</v>
      </c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</row>
    <row r="7" spans="1:25" ht="18" customHeight="1">
      <c r="A7" s="708" t="s">
        <v>175</v>
      </c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17" t="s">
        <v>203</v>
      </c>
      <c r="T7" s="717"/>
      <c r="U7" s="717"/>
      <c r="V7" s="307"/>
      <c r="W7" s="274" t="s">
        <v>178</v>
      </c>
      <c r="X7" s="307"/>
      <c r="Y7" s="274" t="s">
        <v>179</v>
      </c>
    </row>
    <row r="8" spans="1:25" ht="9.9499999999999993" customHeight="1" thickBot="1">
      <c r="A8" s="711"/>
      <c r="B8" s="711"/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</row>
    <row r="9" spans="1:25" ht="18.399999999999999" customHeight="1">
      <c r="A9" s="712" t="s">
        <v>194</v>
      </c>
      <c r="B9" s="713"/>
      <c r="C9" s="714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6"/>
      <c r="O9" s="696" t="s">
        <v>147</v>
      </c>
      <c r="P9" s="714"/>
      <c r="Q9" s="696" t="s">
        <v>186</v>
      </c>
      <c r="R9" s="713"/>
      <c r="S9" s="713"/>
      <c r="T9" s="713"/>
      <c r="U9" s="713"/>
      <c r="V9" s="713"/>
      <c r="W9" s="713"/>
      <c r="X9" s="696" t="s">
        <v>200</v>
      </c>
      <c r="Y9" s="697"/>
    </row>
    <row r="10" spans="1:25" ht="12.75" customHeight="1">
      <c r="A10" s="663" t="s">
        <v>193</v>
      </c>
      <c r="B10" s="664"/>
      <c r="C10" s="665"/>
      <c r="D10" s="756"/>
      <c r="E10" s="757"/>
      <c r="F10" s="757"/>
      <c r="G10" s="757"/>
      <c r="H10" s="757"/>
      <c r="I10" s="757"/>
      <c r="J10" s="757"/>
      <c r="K10" s="757"/>
      <c r="L10" s="757"/>
      <c r="M10" s="757"/>
      <c r="N10" s="758"/>
      <c r="O10" s="698"/>
      <c r="P10" s="725"/>
      <c r="Q10" s="698"/>
      <c r="R10" s="699"/>
      <c r="S10" s="683" t="s">
        <v>177</v>
      </c>
      <c r="T10" s="699"/>
      <c r="U10" s="683" t="s">
        <v>178</v>
      </c>
      <c r="V10" s="699"/>
      <c r="W10" s="683" t="s">
        <v>179</v>
      </c>
      <c r="X10" s="698"/>
      <c r="Y10" s="722"/>
    </row>
    <row r="11" spans="1:25" ht="12.75" customHeight="1">
      <c r="A11" s="719"/>
      <c r="B11" s="720"/>
      <c r="C11" s="721"/>
      <c r="D11" s="756"/>
      <c r="E11" s="757"/>
      <c r="F11" s="757"/>
      <c r="G11" s="757"/>
      <c r="H11" s="757"/>
      <c r="I11" s="757"/>
      <c r="J11" s="757"/>
      <c r="K11" s="757"/>
      <c r="L11" s="757"/>
      <c r="M11" s="757"/>
      <c r="N11" s="758"/>
      <c r="O11" s="700"/>
      <c r="P11" s="726"/>
      <c r="Q11" s="700"/>
      <c r="R11" s="701"/>
      <c r="S11" s="737"/>
      <c r="T11" s="701"/>
      <c r="U11" s="737"/>
      <c r="V11" s="701"/>
      <c r="W11" s="737"/>
      <c r="X11" s="700"/>
      <c r="Y11" s="723"/>
    </row>
    <row r="12" spans="1:25" ht="12.75" customHeight="1">
      <c r="A12" s="719"/>
      <c r="B12" s="720"/>
      <c r="C12" s="721"/>
      <c r="D12" s="759"/>
      <c r="E12" s="760"/>
      <c r="F12" s="760"/>
      <c r="G12" s="760"/>
      <c r="H12" s="760"/>
      <c r="I12" s="760"/>
      <c r="J12" s="760"/>
      <c r="K12" s="760"/>
      <c r="L12" s="760"/>
      <c r="M12" s="760"/>
      <c r="N12" s="761"/>
      <c r="O12" s="700"/>
      <c r="P12" s="726"/>
      <c r="Q12" s="702"/>
      <c r="R12" s="703"/>
      <c r="S12" s="738"/>
      <c r="T12" s="703"/>
      <c r="U12" s="738"/>
      <c r="V12" s="703"/>
      <c r="W12" s="738"/>
      <c r="X12" s="702"/>
      <c r="Y12" s="724"/>
    </row>
    <row r="13" spans="1:25" ht="12.75" customHeight="1">
      <c r="A13" s="657" t="s">
        <v>197</v>
      </c>
      <c r="B13" s="658"/>
      <c r="C13" s="659"/>
      <c r="D13" s="275" t="s">
        <v>180</v>
      </c>
      <c r="E13" s="674"/>
      <c r="F13" s="674"/>
      <c r="G13" s="674"/>
      <c r="H13" s="674"/>
      <c r="I13" s="683"/>
      <c r="J13" s="683"/>
      <c r="K13" s="683"/>
      <c r="L13" s="683"/>
      <c r="M13" s="683"/>
      <c r="N13" s="683"/>
      <c r="O13" s="683"/>
      <c r="P13" s="684"/>
      <c r="Q13" s="791" t="s">
        <v>189</v>
      </c>
      <c r="R13" s="792"/>
      <c r="S13" s="679"/>
      <c r="T13" s="679"/>
      <c r="U13" s="679"/>
      <c r="V13" s="679"/>
      <c r="W13" s="679"/>
      <c r="X13" s="679"/>
      <c r="Y13" s="680"/>
    </row>
    <row r="14" spans="1:25" ht="12.75" customHeight="1">
      <c r="A14" s="660"/>
      <c r="B14" s="661"/>
      <c r="C14" s="662"/>
      <c r="D14" s="688"/>
      <c r="E14" s="689"/>
      <c r="F14" s="689"/>
      <c r="G14" s="689"/>
      <c r="H14" s="689"/>
      <c r="I14" s="689"/>
      <c r="J14" s="689"/>
      <c r="K14" s="689"/>
      <c r="L14" s="689"/>
      <c r="M14" s="689"/>
      <c r="N14" s="689"/>
      <c r="O14" s="689"/>
      <c r="P14" s="690"/>
      <c r="Q14" s="791" t="s">
        <v>192</v>
      </c>
      <c r="R14" s="792"/>
      <c r="S14" s="681"/>
      <c r="T14" s="681"/>
      <c r="U14" s="681"/>
      <c r="V14" s="681"/>
      <c r="W14" s="681"/>
      <c r="X14" s="681"/>
      <c r="Y14" s="682"/>
    </row>
    <row r="15" spans="1:25" ht="12.75" customHeight="1">
      <c r="A15" s="660"/>
      <c r="B15" s="661"/>
      <c r="C15" s="662"/>
      <c r="D15" s="691"/>
      <c r="E15" s="692"/>
      <c r="F15" s="692"/>
      <c r="G15" s="692"/>
      <c r="H15" s="692"/>
      <c r="I15" s="692"/>
      <c r="J15" s="692"/>
      <c r="K15" s="692"/>
      <c r="L15" s="692"/>
      <c r="M15" s="692"/>
      <c r="N15" s="692"/>
      <c r="O15" s="692"/>
      <c r="P15" s="693"/>
      <c r="Q15" s="793" t="s">
        <v>191</v>
      </c>
      <c r="R15" s="794"/>
      <c r="S15" s="675"/>
      <c r="T15" s="675"/>
      <c r="U15" s="675"/>
      <c r="V15" s="675"/>
      <c r="W15" s="675"/>
      <c r="X15" s="675"/>
      <c r="Y15" s="676"/>
    </row>
    <row r="16" spans="1:25" ht="12.75" customHeight="1">
      <c r="A16" s="657" t="s">
        <v>198</v>
      </c>
      <c r="B16" s="658"/>
      <c r="C16" s="659"/>
      <c r="D16" s="275" t="s">
        <v>180</v>
      </c>
      <c r="E16" s="674"/>
      <c r="F16" s="674"/>
      <c r="G16" s="674"/>
      <c r="H16" s="674"/>
      <c r="I16" s="683"/>
      <c r="J16" s="683"/>
      <c r="K16" s="683"/>
      <c r="L16" s="683"/>
      <c r="M16" s="683"/>
      <c r="N16" s="683"/>
      <c r="O16" s="683"/>
      <c r="P16" s="684"/>
      <c r="Q16" s="791" t="s">
        <v>189</v>
      </c>
      <c r="R16" s="792"/>
      <c r="S16" s="679"/>
      <c r="T16" s="679"/>
      <c r="U16" s="679"/>
      <c r="V16" s="679"/>
      <c r="W16" s="679"/>
      <c r="X16" s="679"/>
      <c r="Y16" s="680"/>
    </row>
    <row r="17" spans="1:25" ht="12.75" customHeight="1">
      <c r="A17" s="660"/>
      <c r="B17" s="661"/>
      <c r="C17" s="662"/>
      <c r="D17" s="688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O17" s="689"/>
      <c r="P17" s="690"/>
      <c r="Q17" s="791" t="s">
        <v>190</v>
      </c>
      <c r="R17" s="792"/>
      <c r="S17" s="681"/>
      <c r="T17" s="681"/>
      <c r="U17" s="681"/>
      <c r="V17" s="681"/>
      <c r="W17" s="681"/>
      <c r="X17" s="681"/>
      <c r="Y17" s="682"/>
    </row>
    <row r="18" spans="1:25" ht="12.75" customHeight="1" thickBot="1">
      <c r="A18" s="669"/>
      <c r="B18" s="670"/>
      <c r="C18" s="671"/>
      <c r="D18" s="837"/>
      <c r="E18" s="838"/>
      <c r="F18" s="838"/>
      <c r="G18" s="838"/>
      <c r="H18" s="838"/>
      <c r="I18" s="838"/>
      <c r="J18" s="838"/>
      <c r="K18" s="838"/>
      <c r="L18" s="838"/>
      <c r="M18" s="838"/>
      <c r="N18" s="838"/>
      <c r="O18" s="838"/>
      <c r="P18" s="839"/>
      <c r="Q18" s="840" t="s">
        <v>191</v>
      </c>
      <c r="R18" s="841"/>
      <c r="S18" s="842"/>
      <c r="T18" s="842"/>
      <c r="U18" s="842"/>
      <c r="V18" s="842"/>
      <c r="W18" s="842"/>
      <c r="X18" s="842"/>
      <c r="Y18" s="843"/>
    </row>
    <row r="19" spans="1:25" ht="10.5" customHeight="1">
      <c r="A19" s="835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</row>
    <row r="20" spans="1:25" ht="10.5" customHeight="1">
      <c r="A20" s="661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</row>
    <row r="21" spans="1:25" ht="6.75" customHeight="1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1"/>
      <c r="Y21" s="661"/>
    </row>
    <row r="22" spans="1:25" ht="18.75" customHeight="1" thickBot="1">
      <c r="A22" s="836" t="s">
        <v>155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836"/>
      <c r="S22" s="836"/>
      <c r="T22" s="836"/>
      <c r="U22" s="836"/>
      <c r="V22" s="836"/>
      <c r="W22" s="836"/>
      <c r="X22" s="836"/>
      <c r="Y22" s="836"/>
    </row>
    <row r="23" spans="1:25" ht="18.75" customHeight="1">
      <c r="A23" s="811" t="s">
        <v>156</v>
      </c>
      <c r="B23" s="812"/>
      <c r="C23" s="813"/>
      <c r="D23" s="795"/>
      <c r="E23" s="796"/>
      <c r="F23" s="796"/>
      <c r="G23" s="796"/>
      <c r="H23" s="796"/>
      <c r="I23" s="796"/>
      <c r="J23" s="796"/>
      <c r="K23" s="796"/>
      <c r="L23" s="796"/>
      <c r="M23" s="796"/>
      <c r="N23" s="796"/>
      <c r="O23" s="796"/>
      <c r="P23" s="796"/>
      <c r="Q23" s="796"/>
      <c r="R23" s="796"/>
      <c r="S23" s="796"/>
      <c r="T23" s="796"/>
      <c r="U23" s="796"/>
      <c r="V23" s="796"/>
      <c r="W23" s="796"/>
      <c r="X23" s="796"/>
      <c r="Y23" s="797"/>
    </row>
    <row r="24" spans="1:25" ht="18.75" customHeight="1">
      <c r="A24" s="814"/>
      <c r="B24" s="815"/>
      <c r="C24" s="816"/>
      <c r="D24" s="798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3"/>
    </row>
    <row r="25" spans="1:25" ht="18.75" customHeight="1">
      <c r="A25" s="814"/>
      <c r="B25" s="815"/>
      <c r="C25" s="816"/>
      <c r="D25" s="798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3"/>
    </row>
    <row r="26" spans="1:25" ht="18.75" customHeight="1" thickBot="1">
      <c r="A26" s="817"/>
      <c r="B26" s="818"/>
      <c r="C26" s="819"/>
      <c r="D26" s="799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V26" s="655"/>
      <c r="W26" s="655"/>
      <c r="X26" s="655"/>
      <c r="Y26" s="656"/>
    </row>
    <row r="27" spans="1:25" ht="18.75" customHeight="1">
      <c r="A27" s="820" t="s">
        <v>173</v>
      </c>
      <c r="B27" s="812"/>
      <c r="C27" s="813"/>
      <c r="D27" s="795"/>
      <c r="E27" s="796"/>
      <c r="F27" s="796"/>
      <c r="G27" s="796"/>
      <c r="H27" s="796"/>
      <c r="I27" s="796"/>
      <c r="J27" s="796"/>
      <c r="K27" s="796"/>
      <c r="L27" s="796"/>
      <c r="M27" s="796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7"/>
    </row>
    <row r="28" spans="1:25" ht="18.75" customHeight="1">
      <c r="A28" s="814"/>
      <c r="B28" s="815"/>
      <c r="C28" s="816"/>
      <c r="D28" s="798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2"/>
      <c r="Y28" s="653"/>
    </row>
    <row r="29" spans="1:25" ht="18.75" customHeight="1">
      <c r="A29" s="814"/>
      <c r="B29" s="815"/>
      <c r="C29" s="816"/>
      <c r="D29" s="807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08"/>
      <c r="Q29" s="808"/>
      <c r="R29" s="808"/>
      <c r="S29" s="808"/>
      <c r="T29" s="808"/>
      <c r="U29" s="808"/>
      <c r="V29" s="808"/>
      <c r="W29" s="808"/>
      <c r="X29" s="808"/>
      <c r="Y29" s="809"/>
    </row>
    <row r="30" spans="1:25" ht="18.75" customHeight="1">
      <c r="A30" s="814"/>
      <c r="B30" s="815"/>
      <c r="C30" s="816"/>
      <c r="D30" s="810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49"/>
      <c r="V30" s="649"/>
      <c r="W30" s="649"/>
      <c r="X30" s="649"/>
      <c r="Y30" s="650"/>
    </row>
    <row r="31" spans="1:25" ht="18.75" customHeight="1" thickBot="1">
      <c r="A31" s="817"/>
      <c r="B31" s="818"/>
      <c r="C31" s="819"/>
      <c r="D31" s="799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55"/>
      <c r="V31" s="655"/>
      <c r="W31" s="655"/>
      <c r="X31" s="655"/>
      <c r="Y31" s="656"/>
    </row>
    <row r="32" spans="1:25" ht="18.75" customHeight="1">
      <c r="A32" s="821" t="s">
        <v>172</v>
      </c>
      <c r="B32" s="822"/>
      <c r="C32" s="823"/>
      <c r="D32" s="795"/>
      <c r="E32" s="796"/>
      <c r="F32" s="796"/>
      <c r="G32" s="796"/>
      <c r="H32" s="796"/>
      <c r="I32" s="796"/>
      <c r="J32" s="796"/>
      <c r="K32" s="796"/>
      <c r="L32" s="796"/>
      <c r="M32" s="796"/>
      <c r="N32" s="796"/>
      <c r="O32" s="796"/>
      <c r="P32" s="796"/>
      <c r="Q32" s="796"/>
      <c r="R32" s="796"/>
      <c r="S32" s="796"/>
      <c r="T32" s="796"/>
      <c r="U32" s="796"/>
      <c r="V32" s="796"/>
      <c r="W32" s="796"/>
      <c r="X32" s="796"/>
      <c r="Y32" s="797"/>
    </row>
    <row r="33" spans="1:25" ht="18.75" customHeight="1">
      <c r="A33" s="824"/>
      <c r="B33" s="825"/>
      <c r="C33" s="826"/>
      <c r="D33" s="798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2"/>
      <c r="Y33" s="653"/>
    </row>
    <row r="34" spans="1:25" ht="18.75" customHeight="1">
      <c r="A34" s="824"/>
      <c r="B34" s="825"/>
      <c r="C34" s="826"/>
      <c r="D34" s="798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3"/>
    </row>
    <row r="35" spans="1:25" ht="18.75" customHeight="1">
      <c r="A35" s="827"/>
      <c r="B35" s="828"/>
      <c r="C35" s="829"/>
      <c r="D35" s="807"/>
      <c r="E35" s="808"/>
      <c r="F35" s="808"/>
      <c r="G35" s="808"/>
      <c r="H35" s="808"/>
      <c r="I35" s="808"/>
      <c r="J35" s="808"/>
      <c r="K35" s="808"/>
      <c r="L35" s="808"/>
      <c r="M35" s="808"/>
      <c r="N35" s="808"/>
      <c r="O35" s="808"/>
      <c r="P35" s="808"/>
      <c r="Q35" s="808"/>
      <c r="R35" s="808"/>
      <c r="S35" s="808"/>
      <c r="T35" s="808"/>
      <c r="U35" s="808"/>
      <c r="V35" s="808"/>
      <c r="W35" s="808"/>
      <c r="X35" s="808"/>
      <c r="Y35" s="809"/>
    </row>
    <row r="36" spans="1:25" ht="18.75" customHeight="1">
      <c r="A36" s="800" t="s">
        <v>169</v>
      </c>
      <c r="B36" s="739"/>
      <c r="C36" s="801"/>
      <c r="D36" s="810"/>
      <c r="E36" s="649"/>
      <c r="F36" s="649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49"/>
      <c r="V36" s="649"/>
      <c r="W36" s="649"/>
      <c r="X36" s="649"/>
      <c r="Y36" s="650"/>
    </row>
    <row r="37" spans="1:25" ht="18.75" customHeight="1">
      <c r="A37" s="802"/>
      <c r="B37" s="740"/>
      <c r="C37" s="803"/>
      <c r="D37" s="798"/>
      <c r="E37" s="652"/>
      <c r="F37" s="652"/>
      <c r="G37" s="652"/>
      <c r="H37" s="652"/>
      <c r="I37" s="652"/>
      <c r="J37" s="652"/>
      <c r="K37" s="652"/>
      <c r="L37" s="652"/>
      <c r="M37" s="652"/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2"/>
      <c r="Y37" s="653"/>
    </row>
    <row r="38" spans="1:25" ht="18.75" customHeight="1">
      <c r="A38" s="802"/>
      <c r="B38" s="740"/>
      <c r="C38" s="803"/>
      <c r="D38" s="798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3"/>
    </row>
    <row r="39" spans="1:25" ht="18.75" customHeight="1">
      <c r="A39" s="830"/>
      <c r="B39" s="741"/>
      <c r="C39" s="831"/>
      <c r="D39" s="807"/>
      <c r="E39" s="808"/>
      <c r="F39" s="808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808"/>
      <c r="U39" s="808"/>
      <c r="V39" s="808"/>
      <c r="W39" s="808"/>
      <c r="X39" s="808"/>
      <c r="Y39" s="809"/>
    </row>
    <row r="40" spans="1:25" ht="18.75" customHeight="1">
      <c r="A40" s="800" t="s">
        <v>170</v>
      </c>
      <c r="B40" s="739"/>
      <c r="C40" s="801"/>
      <c r="D40" s="810"/>
      <c r="E40" s="649"/>
      <c r="F40" s="649"/>
      <c r="G40" s="649"/>
      <c r="H40" s="649"/>
      <c r="I40" s="649"/>
      <c r="J40" s="649"/>
      <c r="K40" s="649"/>
      <c r="L40" s="649"/>
      <c r="M40" s="649"/>
      <c r="N40" s="649"/>
      <c r="O40" s="649"/>
      <c r="P40" s="649"/>
      <c r="Q40" s="649"/>
      <c r="R40" s="649"/>
      <c r="S40" s="649"/>
      <c r="T40" s="649"/>
      <c r="U40" s="649"/>
      <c r="V40" s="649"/>
      <c r="W40" s="649"/>
      <c r="X40" s="649"/>
      <c r="Y40" s="650"/>
    </row>
    <row r="41" spans="1:25" ht="18.75" customHeight="1">
      <c r="A41" s="802"/>
      <c r="B41" s="740"/>
      <c r="C41" s="803"/>
      <c r="D41" s="798"/>
      <c r="E41" s="652"/>
      <c r="F41" s="652"/>
      <c r="G41" s="652"/>
      <c r="H41" s="652"/>
      <c r="I41" s="652"/>
      <c r="J41" s="652"/>
      <c r="K41" s="652"/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3"/>
    </row>
    <row r="42" spans="1:25" ht="18.75" customHeight="1">
      <c r="A42" s="802"/>
      <c r="B42" s="740"/>
      <c r="C42" s="803"/>
      <c r="D42" s="798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2"/>
      <c r="W42" s="652"/>
      <c r="X42" s="652"/>
      <c r="Y42" s="653"/>
    </row>
    <row r="43" spans="1:25" ht="18.75" customHeight="1">
      <c r="A43" s="802"/>
      <c r="B43" s="740"/>
      <c r="C43" s="803"/>
      <c r="D43" s="807"/>
      <c r="E43" s="808"/>
      <c r="F43" s="808"/>
      <c r="G43" s="808"/>
      <c r="H43" s="808"/>
      <c r="I43" s="808"/>
      <c r="J43" s="808"/>
      <c r="K43" s="808"/>
      <c r="L43" s="808"/>
      <c r="M43" s="808"/>
      <c r="N43" s="808"/>
      <c r="O43" s="808"/>
      <c r="P43" s="808"/>
      <c r="Q43" s="808"/>
      <c r="R43" s="808"/>
      <c r="S43" s="808"/>
      <c r="T43" s="808"/>
      <c r="U43" s="808"/>
      <c r="V43" s="808"/>
      <c r="W43" s="808"/>
      <c r="X43" s="808"/>
      <c r="Y43" s="809"/>
    </row>
    <row r="44" spans="1:25" ht="18.75" customHeight="1">
      <c r="A44" s="800" t="s">
        <v>171</v>
      </c>
      <c r="B44" s="739"/>
      <c r="C44" s="801"/>
      <c r="D44" s="798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652"/>
      <c r="W44" s="652"/>
      <c r="X44" s="652"/>
      <c r="Y44" s="653"/>
    </row>
    <row r="45" spans="1:25" ht="18.75" customHeight="1">
      <c r="A45" s="802"/>
      <c r="B45" s="740"/>
      <c r="C45" s="803"/>
      <c r="D45" s="798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/>
    </row>
    <row r="46" spans="1:25" ht="18.75" customHeight="1">
      <c r="A46" s="802"/>
      <c r="B46" s="740"/>
      <c r="C46" s="803"/>
      <c r="D46" s="798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  <c r="W46" s="652"/>
      <c r="X46" s="652"/>
      <c r="Y46" s="653"/>
    </row>
    <row r="47" spans="1:25" ht="18.75" customHeight="1" thickBot="1">
      <c r="A47" s="804"/>
      <c r="B47" s="805"/>
      <c r="C47" s="806"/>
      <c r="D47" s="799"/>
      <c r="E47" s="655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6"/>
    </row>
    <row r="48" spans="1:25" ht="17.2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</row>
    <row r="49" spans="1:25" ht="17.25" customHeight="1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</row>
    <row r="50" spans="1:25" ht="17.25" customHeight="1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</row>
    <row r="51" spans="1:25" ht="17.25" customHeight="1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</row>
    <row r="52" spans="1:25" ht="17.25" customHeight="1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</row>
    <row r="53" spans="1:25" ht="17.25" customHeight="1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</row>
    <row r="54" spans="1:25" ht="17.25" customHeight="1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</row>
    <row r="55" spans="1:25" ht="17.25" customHeight="1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</row>
    <row r="56" spans="1:25" ht="17.2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</row>
    <row r="57" spans="1:25" ht="17.25" customHeight="1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</row>
    <row r="58" spans="1:25" ht="17.25" customHeight="1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</row>
    <row r="59" spans="1:25" ht="17.25" customHeight="1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</row>
    <row r="60" spans="1:25" ht="17.25" customHeight="1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</row>
    <row r="61" spans="1:25" ht="17.25" customHeight="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</row>
    <row r="62" spans="1:25" ht="17.25" customHeight="1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</row>
    <row r="63" spans="1:25" ht="17.25" customHeight="1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</row>
    <row r="64" spans="1:25" ht="17.25" customHeight="1">
      <c r="A64" s="272"/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</row>
    <row r="65" spans="1:25" ht="17.25" customHeight="1">
      <c r="A65" s="272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</row>
    <row r="66" spans="1:25" ht="17.25" customHeight="1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</row>
    <row r="67" spans="1:25" ht="15" customHeight="1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</row>
    <row r="68" spans="1:25" ht="0.75" customHeight="1"/>
    <row r="72" spans="1:25" hidden="1"/>
    <row r="73" spans="1:25" hidden="1"/>
    <row r="74" spans="1:25" hidden="1"/>
    <row r="75" spans="1:25" hidden="1">
      <c r="A75" s="276" t="s">
        <v>46</v>
      </c>
      <c r="B75" s="277" t="s">
        <v>81</v>
      </c>
      <c r="C75" s="278"/>
      <c r="M75" s="273" t="s">
        <v>101</v>
      </c>
    </row>
    <row r="76" spans="1:25" hidden="1">
      <c r="A76" s="279" t="s">
        <v>84</v>
      </c>
      <c r="B76" s="280" t="s">
        <v>85</v>
      </c>
      <c r="C76" s="281"/>
      <c r="M76" s="282">
        <v>5</v>
      </c>
    </row>
    <row r="77" spans="1:25" hidden="1">
      <c r="M77" s="282">
        <v>6</v>
      </c>
    </row>
    <row r="78" spans="1:25" hidden="1">
      <c r="A78" s="283" t="s">
        <v>79</v>
      </c>
      <c r="B78" s="284" t="s">
        <v>42</v>
      </c>
      <c r="M78" s="282">
        <v>9</v>
      </c>
    </row>
    <row r="79" spans="1:25" hidden="1">
      <c r="M79" s="282">
        <v>10</v>
      </c>
    </row>
    <row r="80" spans="1:25" hidden="1">
      <c r="M80" s="282">
        <v>13</v>
      </c>
    </row>
    <row r="81" spans="1:13" hidden="1">
      <c r="M81" s="282">
        <v>16</v>
      </c>
    </row>
    <row r="82" spans="1:13" hidden="1">
      <c r="M82" s="282">
        <v>55</v>
      </c>
    </row>
    <row r="83" spans="1:13" hidden="1">
      <c r="A83" s="285"/>
      <c r="B83" s="286">
        <v>0.25</v>
      </c>
      <c r="C83" s="287"/>
      <c r="M83" s="282">
        <v>56</v>
      </c>
    </row>
    <row r="84" spans="1:13" hidden="1">
      <c r="A84" s="285"/>
      <c r="B84" s="286">
        <v>0.65</v>
      </c>
      <c r="C84" s="287"/>
    </row>
    <row r="85" spans="1:13" hidden="1">
      <c r="M85" s="288" t="s">
        <v>58</v>
      </c>
    </row>
    <row r="86" spans="1:13" hidden="1">
      <c r="A86" s="276"/>
      <c r="B86" s="289">
        <v>1</v>
      </c>
      <c r="C86" s="282"/>
      <c r="M86" s="288">
        <f>(O27+P27)*U27</f>
        <v>0</v>
      </c>
    </row>
    <row r="87" spans="1:13" hidden="1">
      <c r="B87" s="290">
        <v>2</v>
      </c>
      <c r="C87" s="282"/>
      <c r="M87" s="288">
        <f>(O28+P28)*U28</f>
        <v>0</v>
      </c>
    </row>
    <row r="88" spans="1:13" hidden="1">
      <c r="B88" s="290">
        <v>3</v>
      </c>
      <c r="C88" s="282"/>
      <c r="M88" s="288">
        <f>(O30+P30)*U30</f>
        <v>0</v>
      </c>
    </row>
    <row r="89" spans="1:13" hidden="1">
      <c r="B89" s="290">
        <v>4</v>
      </c>
      <c r="C89" s="282"/>
      <c r="M89" s="288" t="e">
        <f>(#REF!+#REF!)*#REF!</f>
        <v>#REF!</v>
      </c>
    </row>
    <row r="90" spans="1:13" hidden="1">
      <c r="B90" s="290">
        <v>5</v>
      </c>
      <c r="C90" s="282"/>
      <c r="M90" s="288" t="e">
        <f>(#REF!+#REF!)*#REF!</f>
        <v>#REF!</v>
      </c>
    </row>
    <row r="91" spans="1:13" hidden="1">
      <c r="B91" s="290">
        <v>6</v>
      </c>
      <c r="C91" s="282"/>
    </row>
    <row r="92" spans="1:13" hidden="1">
      <c r="B92" s="290">
        <v>9</v>
      </c>
      <c r="C92" s="282"/>
    </row>
    <row r="93" spans="1:13" hidden="1">
      <c r="B93" s="290">
        <v>10</v>
      </c>
      <c r="C93" s="282"/>
    </row>
    <row r="94" spans="1:13" hidden="1">
      <c r="B94" s="290">
        <v>11</v>
      </c>
      <c r="C94" s="282"/>
    </row>
    <row r="95" spans="1:13" hidden="1">
      <c r="B95" s="290">
        <v>12</v>
      </c>
      <c r="C95" s="282"/>
    </row>
    <row r="96" spans="1:13" hidden="1">
      <c r="B96" s="290">
        <v>13</v>
      </c>
      <c r="C96" s="282"/>
    </row>
    <row r="97" spans="1:3" hidden="1">
      <c r="B97" s="290">
        <v>14</v>
      </c>
      <c r="C97" s="282"/>
    </row>
    <row r="98" spans="1:3" hidden="1">
      <c r="B98" s="290">
        <v>15</v>
      </c>
      <c r="C98" s="282"/>
    </row>
    <row r="99" spans="1:3" hidden="1">
      <c r="B99" s="290">
        <v>16</v>
      </c>
      <c r="C99" s="282"/>
    </row>
    <row r="100" spans="1:3" hidden="1">
      <c r="B100" s="290">
        <v>17</v>
      </c>
      <c r="C100" s="282"/>
    </row>
    <row r="101" spans="1:3" hidden="1">
      <c r="B101" s="290">
        <v>18</v>
      </c>
      <c r="C101" s="282"/>
    </row>
    <row r="102" spans="1:3" hidden="1">
      <c r="B102" s="290">
        <v>19</v>
      </c>
      <c r="C102" s="282"/>
    </row>
    <row r="103" spans="1:3" hidden="1">
      <c r="A103" s="279"/>
      <c r="B103" s="291">
        <v>20</v>
      </c>
      <c r="C103" s="282"/>
    </row>
    <row r="104" spans="1:3" hidden="1"/>
    <row r="105" spans="1:3" hidden="1">
      <c r="A105" s="276"/>
      <c r="B105" s="292">
        <v>0</v>
      </c>
      <c r="C105" s="287"/>
    </row>
    <row r="106" spans="1:3" hidden="1">
      <c r="B106" s="293">
        <v>0.03</v>
      </c>
      <c r="C106" s="287"/>
    </row>
    <row r="107" spans="1:3" hidden="1">
      <c r="B107" s="293">
        <v>0.05</v>
      </c>
      <c r="C107" s="287"/>
    </row>
    <row r="108" spans="1:3" hidden="1">
      <c r="B108" s="293">
        <v>7.0000000000000007E-2</v>
      </c>
      <c r="C108" s="287"/>
    </row>
    <row r="109" spans="1:3" hidden="1">
      <c r="B109" s="293">
        <v>0.08</v>
      </c>
      <c r="C109" s="287"/>
    </row>
    <row r="110" spans="1:3" hidden="1">
      <c r="B110" s="293">
        <v>0.1</v>
      </c>
      <c r="C110" s="287"/>
    </row>
    <row r="111" spans="1:3" hidden="1">
      <c r="B111" s="293">
        <v>0.15</v>
      </c>
      <c r="C111" s="287"/>
    </row>
    <row r="112" spans="1:3" hidden="1">
      <c r="A112" s="279"/>
      <c r="B112" s="294">
        <v>0.2</v>
      </c>
      <c r="C112" s="287"/>
    </row>
    <row r="113" spans="1:2" hidden="1"/>
    <row r="114" spans="1:2" hidden="1">
      <c r="A114" s="276"/>
      <c r="B114" s="295">
        <v>0</v>
      </c>
    </row>
    <row r="115" spans="1:2" hidden="1">
      <c r="B115" s="296">
        <v>1</v>
      </c>
    </row>
    <row r="116" spans="1:2" hidden="1">
      <c r="B116" s="296">
        <v>2</v>
      </c>
    </row>
    <row r="117" spans="1:2" hidden="1">
      <c r="B117" s="296">
        <v>3</v>
      </c>
    </row>
    <row r="118" spans="1:2" hidden="1">
      <c r="B118" s="296">
        <v>4</v>
      </c>
    </row>
    <row r="119" spans="1:2" hidden="1">
      <c r="B119" s="296">
        <v>5</v>
      </c>
    </row>
    <row r="120" spans="1:2" hidden="1">
      <c r="B120" s="296">
        <v>6</v>
      </c>
    </row>
    <row r="121" spans="1:2" hidden="1">
      <c r="B121" s="296">
        <v>7</v>
      </c>
    </row>
    <row r="122" spans="1:2" hidden="1">
      <c r="B122" s="296">
        <v>8</v>
      </c>
    </row>
    <row r="123" spans="1:2" hidden="1">
      <c r="B123" s="296">
        <v>9</v>
      </c>
    </row>
    <row r="124" spans="1:2" hidden="1">
      <c r="B124" s="296">
        <v>10</v>
      </c>
    </row>
    <row r="125" spans="1:2" hidden="1">
      <c r="B125" s="296">
        <v>11</v>
      </c>
    </row>
    <row r="126" spans="1:2" hidden="1">
      <c r="B126" s="296">
        <v>12</v>
      </c>
    </row>
    <row r="127" spans="1:2" hidden="1">
      <c r="B127" s="296">
        <v>13</v>
      </c>
    </row>
    <row r="128" spans="1:2" hidden="1">
      <c r="B128" s="296">
        <v>14</v>
      </c>
    </row>
    <row r="129" spans="1:2" hidden="1">
      <c r="B129" s="296">
        <v>15</v>
      </c>
    </row>
    <row r="130" spans="1:2" hidden="1">
      <c r="A130" s="279"/>
      <c r="B130" s="297">
        <v>16</v>
      </c>
    </row>
    <row r="131" spans="1:2" hidden="1"/>
    <row r="132" spans="1:2" hidden="1"/>
    <row r="133" spans="1:2" hidden="1">
      <c r="A133" s="298" t="s">
        <v>20</v>
      </c>
    </row>
    <row r="134" spans="1:2" hidden="1">
      <c r="A134" s="299">
        <v>0.66666666666666663</v>
      </c>
    </row>
    <row r="135" spans="1:2" hidden="1">
      <c r="A135" s="300" t="s">
        <v>21</v>
      </c>
    </row>
    <row r="136" spans="1:2" hidden="1">
      <c r="A136" s="300" t="s">
        <v>22</v>
      </c>
    </row>
    <row r="137" spans="1:2" hidden="1">
      <c r="A137" s="300" t="s">
        <v>23</v>
      </c>
    </row>
    <row r="138" spans="1:2" hidden="1">
      <c r="A138" s="300" t="s">
        <v>24</v>
      </c>
    </row>
    <row r="139" spans="1:2" hidden="1">
      <c r="A139" s="300" t="s">
        <v>25</v>
      </c>
    </row>
    <row r="140" spans="1:2" hidden="1">
      <c r="A140" s="301"/>
    </row>
    <row r="141" spans="1:2" hidden="1"/>
    <row r="142" spans="1:2" hidden="1">
      <c r="A142" s="273" t="s">
        <v>124</v>
      </c>
    </row>
    <row r="143" spans="1:2" hidden="1">
      <c r="A143" s="281" t="e">
        <f>SUM(M26,#REF!,#REF!,#REF!,M47,M56)</f>
        <v>#REF!</v>
      </c>
    </row>
    <row r="144" spans="1:2" hidden="1"/>
  </sheetData>
  <mergeCells count="58">
    <mergeCell ref="A8:Y8"/>
    <mergeCell ref="A19:Y21"/>
    <mergeCell ref="A22:Y22"/>
    <mergeCell ref="I13:P13"/>
    <mergeCell ref="I16:P16"/>
    <mergeCell ref="A16:C18"/>
    <mergeCell ref="E16:H16"/>
    <mergeCell ref="Q16:R16"/>
    <mergeCell ref="S16:Y16"/>
    <mergeCell ref="D17:P18"/>
    <mergeCell ref="Q17:R17"/>
    <mergeCell ref="S17:Y17"/>
    <mergeCell ref="Q18:R18"/>
    <mergeCell ref="S18:Y18"/>
    <mergeCell ref="S10:S12"/>
    <mergeCell ref="U10:U12"/>
    <mergeCell ref="S7:U7"/>
    <mergeCell ref="A1:Y1"/>
    <mergeCell ref="A2:Y2"/>
    <mergeCell ref="A3:Y3"/>
    <mergeCell ref="A4:Y5"/>
    <mergeCell ref="A6:Y6"/>
    <mergeCell ref="A7:R7"/>
    <mergeCell ref="D23:Y26"/>
    <mergeCell ref="A44:C47"/>
    <mergeCell ref="D32:Y35"/>
    <mergeCell ref="D36:Y39"/>
    <mergeCell ref="D40:Y43"/>
    <mergeCell ref="D44:Y47"/>
    <mergeCell ref="D27:Y29"/>
    <mergeCell ref="D30:Y31"/>
    <mergeCell ref="A23:C26"/>
    <mergeCell ref="A27:C31"/>
    <mergeCell ref="A32:C35"/>
    <mergeCell ref="A36:C39"/>
    <mergeCell ref="A40:C43"/>
    <mergeCell ref="A13:C15"/>
    <mergeCell ref="E13:H13"/>
    <mergeCell ref="Q13:R13"/>
    <mergeCell ref="S13:Y13"/>
    <mergeCell ref="D14:P15"/>
    <mergeCell ref="Q14:R14"/>
    <mergeCell ref="S14:Y14"/>
    <mergeCell ref="Q15:R15"/>
    <mergeCell ref="S15:Y15"/>
    <mergeCell ref="Q9:W9"/>
    <mergeCell ref="X9:Y9"/>
    <mergeCell ref="X10:Y12"/>
    <mergeCell ref="T10:T12"/>
    <mergeCell ref="A9:C9"/>
    <mergeCell ref="D9:N9"/>
    <mergeCell ref="O9:P9"/>
    <mergeCell ref="A10:C12"/>
    <mergeCell ref="D10:N12"/>
    <mergeCell ref="O10:P12"/>
    <mergeCell ref="Q10:R12"/>
    <mergeCell ref="V10:V12"/>
    <mergeCell ref="W10:W12"/>
  </mergeCells>
  <phoneticPr fontId="1"/>
  <dataValidations count="3">
    <dataValidation type="list" allowBlank="1" showInputMessage="1" showErrorMessage="1" sqref="O10:P12" xr:uid="{00000000-0002-0000-0400-000000000000}">
      <formula1>"男,女"</formula1>
    </dataValidation>
    <dataValidation imeMode="hiragana" allowBlank="1" showInputMessage="1" showErrorMessage="1" sqref="D23:Y47 D14:P15 D17:P18" xr:uid="{A3697690-A727-4AB1-8F66-0DAF1C33830B}"/>
    <dataValidation imeMode="halfAlpha" allowBlank="1" showInputMessage="1" showErrorMessage="1" sqref="V7 X7 Q10:R12 T10:T12 V10:V12 X10:Y12 S13:Y18 E13:H13 E16:H16" xr:uid="{5B1B6245-E2DA-4B08-995E-46459C085E50}"/>
  </dataValidations>
  <printOptions horizontalCentered="1" verticalCentered="1"/>
  <pageMargins left="0" right="0" top="0" bottom="0" header="0" footer="0"/>
  <pageSetup paperSize="9" orientation="portrait" r:id="rId1"/>
  <headerFooter alignWithMargins="0">
    <oddFooter>&amp;C&amp;"ＭＳ 明朝,標準"&amp;9&amp;K000000-在3-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提出1 (原本)</vt:lpstr>
      <vt:lpstr>計算書1（原本）</vt:lpstr>
      <vt:lpstr>7在外研修助成申請書 在1</vt:lpstr>
      <vt:lpstr>7在外研修助成申請書 在2</vt:lpstr>
      <vt:lpstr>7在外研修助成申請書 在3</vt:lpstr>
      <vt:lpstr>'7在外研修助成申請書 在1'!Print_Area</vt:lpstr>
      <vt:lpstr>'7在外研修助成申請書 在2'!Print_Area</vt:lpstr>
      <vt:lpstr>'7在外研修助成申請書 在3'!Print_Area</vt:lpstr>
      <vt:lpstr>'計算書1（原本）'!Print_Area</vt:lpstr>
      <vt:lpstr>'提出1 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gyoumu2</dc:creator>
  <cp:lastModifiedBy>柴田　昌宏</cp:lastModifiedBy>
  <cp:lastPrinted>2024-10-15T02:40:25Z</cp:lastPrinted>
  <dcterms:created xsi:type="dcterms:W3CDTF">2012-01-31T07:04:46Z</dcterms:created>
  <dcterms:modified xsi:type="dcterms:W3CDTF">2024-10-15T02:49:02Z</dcterms:modified>
</cp:coreProperties>
</file>